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1"/>
  </bookViews>
  <sheets>
    <sheet name="DGHSI" sheetId="1" r:id="rId1"/>
    <sheet name="SEGURIDAD SOCIAL" sheetId="2" r:id="rId2"/>
  </sheets>
  <externalReferences>
    <externalReference r:id="rId3"/>
  </externalReferences>
  <definedNames>
    <definedName name="_xlnm.Print_Area" localSheetId="1">'SEGURIDAD SOCIAL'!$A$1:$S$89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P17" i="1"/>
  <c r="P93" i="1" l="1"/>
  <c r="P92" i="1"/>
  <c r="P103" i="1" s="1"/>
  <c r="P88" i="1"/>
  <c r="P104" i="1" s="1"/>
  <c r="P83" i="1"/>
  <c r="P76" i="1"/>
  <c r="P70" i="1"/>
  <c r="P69" i="1"/>
  <c r="P63" i="1"/>
  <c r="P60" i="1"/>
  <c r="P27" i="1"/>
  <c r="P26" i="1"/>
  <c r="P25" i="1"/>
  <c r="P22" i="1"/>
  <c r="P20" i="1"/>
  <c r="P18" i="1"/>
  <c r="P16" i="1"/>
  <c r="P13" i="1" s="1"/>
  <c r="P15" i="1"/>
  <c r="P58" i="1" l="1"/>
  <c r="P80" i="1"/>
  <c r="P105" i="1"/>
</calcChain>
</file>

<file path=xl/sharedStrings.xml><?xml version="1.0" encoding="utf-8"?>
<sst xmlns="http://schemas.openxmlformats.org/spreadsheetml/2006/main" count="471" uniqueCount="364">
  <si>
    <t>Ministerio de Trabajo</t>
  </si>
  <si>
    <t>Programa 13</t>
  </si>
  <si>
    <t>Plan Operativo Anual 2024</t>
  </si>
  <si>
    <t>Programa 13-Protección de la seguridad social de los trabajares y trabajadoras: Ambiente laboral sano y seguro</t>
  </si>
  <si>
    <t>Dirección General de Higiene y Seguridad</t>
  </si>
  <si>
    <t>Areas Estrategica: Seguridad social</t>
  </si>
  <si>
    <t xml:space="preserve">Objetivos Estratégicos:
</t>
  </si>
  <si>
    <t>5. Garantizar la prevención de riesgos laborales</t>
  </si>
  <si>
    <t>Resultado Esperado:</t>
  </si>
  <si>
    <t>R.4 Incrementado el ambiente laboral sano y seguro en las Mipymes formales</t>
  </si>
  <si>
    <t xml:space="preserve"> Productos /Actividades</t>
  </si>
  <si>
    <t>Indicadores (Fórmula)</t>
  </si>
  <si>
    <t>Metas</t>
  </si>
  <si>
    <t>1er 
Trimestre</t>
  </si>
  <si>
    <t>2do Trimestre</t>
  </si>
  <si>
    <t>3er Trimestre</t>
  </si>
  <si>
    <t>4to Trimestre</t>
  </si>
  <si>
    <t>Presupuesto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</si>
  <si>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</si>
  <si>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</si>
  <si>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</si>
  <si>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</si>
  <si>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</si>
  <si>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</si>
  <si>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</si>
  <si>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</si>
  <si>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</si>
  <si>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</si>
  <si>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</si>
  <si>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</si>
  <si>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</si>
  <si>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</si>
  <si>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Crédito Exteno</t>
  </si>
  <si>
    <t>Donaciones</t>
  </si>
  <si>
    <t>1. Trabajadores y empleadores con asistencia  en la prevención de Riesgos Laborales implementada.</t>
  </si>
  <si>
    <t>No. de Asistencias realizadas en el año n</t>
  </si>
  <si>
    <t>2,660 Evaluaciones y Monitoreos</t>
  </si>
  <si>
    <t xml:space="preserve">1.1 Evaluar las Condiciones de  Seguridad y Salud en las Mipymes y grandes empresas. </t>
  </si>
  <si>
    <t>No. de evaluaciones realizadas en el año n</t>
  </si>
  <si>
    <t>1,230 Evaluaciones</t>
  </si>
  <si>
    <t>-</t>
  </si>
  <si>
    <t>1.1.1 Evaluar los Riesgos Laborales en el Sector  Construcción</t>
  </si>
  <si>
    <t>No. de evaluaciones realizadas en el sector construcción en año n</t>
  </si>
  <si>
    <t xml:space="preserve">150 Evaluaciones </t>
  </si>
  <si>
    <t>1.1.2 Evaluar Riesgos Laborales en el Sector Zona Franca.</t>
  </si>
  <si>
    <t>No. de evaluaciones realizadas en Zonas Francas en año n</t>
  </si>
  <si>
    <t>150 Evaluaciones</t>
  </si>
  <si>
    <t>1.1.3 Evaluar los riesgos laborales en el Sector Agropecuario (Banana, caña, arroz, etc.)</t>
  </si>
  <si>
    <t>No. de evaluaciones realiazadas en el Sector Agropecuario en año n</t>
  </si>
  <si>
    <t>100 Evaluaciones</t>
  </si>
  <si>
    <t>1.1.4 Evaluación de Riesgos Laborales en el
Sector de Manufactura.</t>
  </si>
  <si>
    <t>No. de evaluaciones realizadas en el Sector Manufacturero en año n</t>
  </si>
  <si>
    <t xml:space="preserve">200 Evaluaciones </t>
  </si>
  <si>
    <t>1.1.5 Evaluar los riesgos laborales  en el Sector comercio y Servicio</t>
  </si>
  <si>
    <t>No. de evaluaciones realizadas en el Sector Comercio y Servicio en año n</t>
  </si>
  <si>
    <t>530 Evaluaciones</t>
  </si>
  <si>
    <t>1.1.6 Evaluar los riesgos laborales en el Sector Turísmo</t>
  </si>
  <si>
    <t>No. de evaluaciones realizadas en el Sector Turísmo en año n</t>
  </si>
  <si>
    <t>1.2 Monitoreo de las condiciones Evaluadas</t>
  </si>
  <si>
    <t>No. de monitoreos realizados en año n</t>
  </si>
  <si>
    <t>3,060 (Monitoreos, Evaluaciones y aiditorías)</t>
  </si>
  <si>
    <t xml:space="preserve">1.2.1 Monitoreo de las Condiciones Evaluadas en el Sector Zona franca. </t>
  </si>
  <si>
    <t>No. de monitoreo realizados en Zonas Francas en año n</t>
  </si>
  <si>
    <t>200 Monitoreos</t>
  </si>
  <si>
    <t>1.1.2.2 Monitoreo de las Condiciones Evaluadas
en el sector comercio</t>
  </si>
  <si>
    <t>No. de monitoreo realizados en sector comercio en año n</t>
  </si>
  <si>
    <t>1.1.2.3 Monitoreo de las Condiciones Evaluadas en el sector de manufactura.</t>
  </si>
  <si>
    <t>No. de monitoreo realizados  sector manufactura en año n</t>
  </si>
  <si>
    <t>1.1.2.4 Monitoreo de las Condiciones Evaluadas en el Sector Agropecuario (Banano, Caña, Arroz, etc.)</t>
  </si>
  <si>
    <t>No. de monitoreo realizados en el sector agrícola en año n</t>
  </si>
  <si>
    <t>100 Monitoreos</t>
  </si>
  <si>
    <t>1.1.2.5 Monitoreo de las Condiciones Evaluadas en el Sector Construcción</t>
  </si>
  <si>
    <t>No. de monitoreo realizados sector construcción en año n</t>
  </si>
  <si>
    <t>1.1.2.6 Monitoreo de las Condiciones Evaluadas en el Sector Turísmo</t>
  </si>
  <si>
    <t>No. de Monitoreo realizados en el sector turísmo en año n</t>
  </si>
  <si>
    <t>1.3 Auditar las Mipymes y las grandes empresas</t>
  </si>
  <si>
    <t>No. de  Mipymes y empresas auditadas en año n</t>
  </si>
  <si>
    <t>600 Empresas</t>
  </si>
  <si>
    <t>1.4 Capacitación del personal</t>
  </si>
  <si>
    <t>No. de personas capacitadas en año n</t>
  </si>
  <si>
    <t>209 Personas</t>
  </si>
  <si>
    <t>1.4.1 Capacitar el personal Seguridad y Salud en el Trabajo</t>
  </si>
  <si>
    <t>No. de personas capacitadas en SST en año n</t>
  </si>
  <si>
    <t>25 Personas</t>
  </si>
  <si>
    <t>FORMITRA   OIT                IDOPPRIL       INFOTEP</t>
  </si>
  <si>
    <t>1.4.2 Capacitar al Personal en Bioseguridad sobre la elaboración de Protocolos de actuación y de intervención, por rama de actividad</t>
  </si>
  <si>
    <t xml:space="preserve">1.4.3  Capacitar  en Seguridad Social </t>
  </si>
  <si>
    <t>No. de Analistas SST Capacitados en año n</t>
  </si>
  <si>
    <t>1.4.4 Capacitar en  Auditoría del Sistema de Gestión</t>
  </si>
  <si>
    <t>No. de Analistas de SST Capacitados en año n</t>
  </si>
  <si>
    <t>1.4.5  Capacitar en Investigación de Accidentes</t>
  </si>
  <si>
    <t>No. de inspectores y analistas  capacitados en año n</t>
  </si>
  <si>
    <t xml:space="preserve">60 inspectores y analisitas </t>
  </si>
  <si>
    <t>1.4.6 Capacitar en Ergonomía</t>
  </si>
  <si>
    <t>No. de Analistas de SST capacitados en año n</t>
  </si>
  <si>
    <t xml:space="preserve">60 Analistas </t>
  </si>
  <si>
    <t>1.4.7  Capacitar en Medición de Contaminantes</t>
  </si>
  <si>
    <t xml:space="preserve">1.4.8 Capacitar el personal en materia de Riesgos Laborales y manejo de estadísticas </t>
  </si>
  <si>
    <t>No. de personas capacitadas en maestría en año n</t>
  </si>
  <si>
    <t>4 Analistas</t>
  </si>
  <si>
    <t>1.4.9 Maestría en Prevención de Riesgos Laborales</t>
  </si>
  <si>
    <t>AGENCIA ESPAÑOLA DE COOPERACION INTERNACIONAL IDOPPRIL OIT</t>
  </si>
  <si>
    <t>1.5 Nombramiento de personal a la DGHSI</t>
  </si>
  <si>
    <t>No. de personas nombradas en año n</t>
  </si>
  <si>
    <t>15 Personas</t>
  </si>
  <si>
    <t>1.5.1 Solicitar  personal multidisciplinario (Ingenieros Industriales, Licenciados En química, Médicos ocupacionales, Licenciado en Economía, Licenciado en Computación,  entre otros)</t>
  </si>
  <si>
    <t xml:space="preserve">No. Personal Solicitado en año n </t>
  </si>
  <si>
    <t>12 Analistas: Depto. de Vigilancia              
1 Asistente Admin.: Depto.de Divulgación          
1 Analista de Datos Estadisticos: OPRRILAB
1 Consultor Especialista en Prevención de Riesgos Laborales: OPRRILAB</t>
  </si>
  <si>
    <t>DGHSI</t>
  </si>
  <si>
    <t>1.6 Solicitud mobiliarios de oficinas</t>
  </si>
  <si>
    <t>No. de mobiliarios solicitados en año n</t>
  </si>
  <si>
    <t xml:space="preserve">
2 Escritorios     3 Archivos de 4 Gavetas </t>
  </si>
  <si>
    <t xml:space="preserve">1.7 Solicitar equipos informáticos </t>
  </si>
  <si>
    <t>No. de equipos solicitados en año n</t>
  </si>
  <si>
    <t xml:space="preserve">20 Computadoras 
2 Scaner
1 Impresoras Multifuncional, 25 tables
</t>
  </si>
  <si>
    <t>1.8 Solicitar instrumentos de Medición Ruidos, Vibración, Radiación, Temperatura, Presión</t>
  </si>
  <si>
    <t>No. de insrumentos de medición solicitados en año n</t>
  </si>
  <si>
    <t>9 unidades o instrumentos (Asignarlo a DGHSI-Sede Central y otras Oficinas Coordinadoras)</t>
  </si>
  <si>
    <t>Proyecto FORMITRA</t>
  </si>
  <si>
    <t>1.9 Asignación de vehículos para DGHSI</t>
  </si>
  <si>
    <t>No, de Vehículos asignados en año n</t>
  </si>
  <si>
    <t xml:space="preserve"> </t>
  </si>
  <si>
    <t>IDOPPRIL</t>
  </si>
  <si>
    <t xml:space="preserve">1.10 Realizar Investigaciones de riesgos laborales </t>
  </si>
  <si>
    <t>No. de investigaciones realizadas en año n</t>
  </si>
  <si>
    <t>3 investigaciones</t>
  </si>
  <si>
    <t>OPRILAB</t>
  </si>
  <si>
    <t>1.10.1 Realizar estudios regionales  en materia de riesgos laborales</t>
  </si>
  <si>
    <t>No. de estudios de riesgos laborales realizados en año n</t>
  </si>
  <si>
    <t>1 Estudios regionales</t>
  </si>
  <si>
    <t>1.10.2 Realizar estudios cualitativos  sobre los estrés laboral</t>
  </si>
  <si>
    <t>No. de estudios realizados en año n</t>
  </si>
  <si>
    <t xml:space="preserve">2 Estudios </t>
  </si>
  <si>
    <t>1.10.3 Elaborar informes  sobre estadisticas de riesgos laborales</t>
  </si>
  <si>
    <t>No. de informes entregados  en año n</t>
  </si>
  <si>
    <t>4 Informes</t>
  </si>
  <si>
    <t>1.10.4 Realizar Foro de Prevención de Riesgos Laborales Regionales</t>
  </si>
  <si>
    <t>No. de Foros realizados en año n</t>
  </si>
  <si>
    <t>2 Foros</t>
  </si>
  <si>
    <t>1.10.5 Socializar Estadisticas sobre Riesgos Laborales con las Mipymes, grandes empresas y sindicatos</t>
  </si>
  <si>
    <t>No. de Socialización realizadas en años n</t>
  </si>
  <si>
    <t xml:space="preserve">4 Socializaciones </t>
  </si>
  <si>
    <t>Acuerdos Insterinstitucionales</t>
  </si>
  <si>
    <t xml:space="preserve">1.10.6 Seguimiento a las implementacion de los acuerdos insterinstitucionales </t>
  </si>
  <si>
    <t>No. de informes realizados en año n</t>
  </si>
  <si>
    <t>2 Seguimiento</t>
  </si>
  <si>
    <t>1.10.7 Realizar estrategia de prevencion de riesgos laborales en base a datos estadisticos</t>
  </si>
  <si>
    <t>No. de Mesas de trabajo realizadas en año n</t>
  </si>
  <si>
    <t>4 mesa de trabajo</t>
  </si>
  <si>
    <t xml:space="preserve">1.10.8 Realizar mesas de trabajo regionales en materia de riesgos laborales </t>
  </si>
  <si>
    <t>1.10.9 Solicitar impresión de Revista sobre prevención de Riesgos Laborales</t>
  </si>
  <si>
    <t>No. de Revistas impresas en año n</t>
  </si>
  <si>
    <t xml:space="preserve">200 Revista         </t>
  </si>
  <si>
    <t>1.10.10 Imprimir  Boletín sobre prevención de Riesgos Laborales</t>
  </si>
  <si>
    <t>No. de Bolentin impresos en año n</t>
  </si>
  <si>
    <t>200 Boletines</t>
  </si>
  <si>
    <t>1.11.11 Imprimir  Brochures sobre estadisticas  de prevención de Riesgos Laborales</t>
  </si>
  <si>
    <t>No. de Brochures impresos en año n</t>
  </si>
  <si>
    <t>2500 Brochures</t>
  </si>
  <si>
    <t xml:space="preserve">1.11 Solicitar Software para el manejo de datos estadisticos </t>
  </si>
  <si>
    <t>Software solicitado en año n</t>
  </si>
  <si>
    <t xml:space="preserve">1 Software </t>
  </si>
  <si>
    <t>Acuerdos Nacionales/Insterinstitucionales</t>
  </si>
  <si>
    <t>2. Normas de Prevención de Riesgos Laborales promovida en las MIPyMES y las grandes empresas.</t>
  </si>
  <si>
    <t>No. de promociones realizadas</t>
  </si>
  <si>
    <t>15,012  Promociones</t>
  </si>
  <si>
    <t>2.1 Capacitar a los integrantes de los Comités Mixtos de Seguridad y Salud en el Trabajo, trabajadores, empleadores, sindicatos, organizaciones educativas y ciudadania en general.</t>
  </si>
  <si>
    <t>No de de integrantes de comité capacitados en año n</t>
  </si>
  <si>
    <t>5,000 trabajadores capacitados</t>
  </si>
  <si>
    <t>2.1.1 Capacitar  sobre el Reglamento 522-06 de Seguridad y Salud en el trabajo.</t>
  </si>
  <si>
    <t>No. Trabajadores capacitados sobre el Reglamento 522-06 en año n</t>
  </si>
  <si>
    <t>2.1.2 Impresión de materiales  de promoción de seguridad y salud en el trabajo</t>
  </si>
  <si>
    <t xml:space="preserve">No- de materiales impresos en año n </t>
  </si>
  <si>
    <t>7000 Ejemplares</t>
  </si>
  <si>
    <t>2.1.2.1 Impresión de Reglamentos 522-06</t>
  </si>
  <si>
    <t>No. de ejemplares impresos del Reglamento  522-06 realizadas  en año n</t>
  </si>
  <si>
    <t>3000 Ejemplares</t>
  </si>
  <si>
    <t>2.1.2.2 Impresión de Guía de formación de comités mixtos</t>
  </si>
  <si>
    <t>No. de ejemplares de Guias impresas en año n</t>
  </si>
  <si>
    <t>3,000 Ejemplares</t>
  </si>
  <si>
    <t>2.1.2.3 Impresión de Guía amigable sobre el uso y aplicación de plaguicidas</t>
  </si>
  <si>
    <t>2,000 Ejemplares</t>
  </si>
  <si>
    <t>2.1.2.4 Impresión de brochures de las funciones  de la Dirección General de Higiene y Seguridad Industrial</t>
  </si>
  <si>
    <t>2,000 Brochures</t>
  </si>
  <si>
    <t>2.1.2.5 Promoción digital en temas
relativos a la Higiene y Salud Laboral</t>
  </si>
  <si>
    <t>No. de promociones digitales realizadas. en año n</t>
  </si>
  <si>
    <t xml:space="preserve">12 Cápsulas informativas, encuestas </t>
  </si>
  <si>
    <t>2.2 Realizar Feria de Seguridad y Salud en el trabajo</t>
  </si>
  <si>
    <t>No. de ferias realizadas en año n</t>
  </si>
  <si>
    <t>3 Ferias</t>
  </si>
  <si>
    <t>2.2.1  Realizar Feria de Seguridad y Salud en el Trabajo en Santo Domingo D.N. , Santiago de los Caballeros y Provincia la Altagracia</t>
  </si>
  <si>
    <t>No. de ferias de seguridad y salud en el trabajo  realizadas en año n</t>
  </si>
  <si>
    <t>2.2.3 Exponer las buenas prácticas de la
empresas certificadas (Stand)</t>
  </si>
  <si>
    <t>No. de Stand de buenas prácticas expuestos en año n</t>
  </si>
  <si>
    <t>24 Stands de Buenas Prácticas</t>
  </si>
  <si>
    <t xml:space="preserve">2.2.4 Realizar demostraciones de buenas  practicas en situacion de emergencia  insipiente  </t>
  </si>
  <si>
    <t>una Competencia realizada en año n</t>
  </si>
  <si>
    <t>1 Demostracion</t>
  </si>
  <si>
    <t>2.2.5 Realizar Caminata Dia Mundial de la
Seguridad y Salud</t>
  </si>
  <si>
    <t>Caminata realizada en año n</t>
  </si>
  <si>
    <t>1 Caminata</t>
  </si>
  <si>
    <t>2.3 Propuesta de política nacional de seguridad y salud en el trabajo (SST)</t>
  </si>
  <si>
    <t>Una Propuesta de política nacional de seguridad y salud en el trabajo (SST) disenada.</t>
  </si>
  <si>
    <t>1 Politica</t>
  </si>
  <si>
    <t xml:space="preserve">2.3.1 Diseñar  Propuesta  de Política Nacional de seguridad y salud de Trabajo y Enfermedades Profesionales. </t>
  </si>
  <si>
    <t>Propuesta de Política Nacional de Prevención de Accidentes diseñada e Implementada en año n</t>
  </si>
  <si>
    <t>1 Política</t>
  </si>
  <si>
    <t>IDOPPRIL, OIT,DGHSI</t>
  </si>
  <si>
    <t xml:space="preserve">2.3.2 Realizar mesas técnicas de trabajo para consensuar  con el CONSSO. </t>
  </si>
  <si>
    <t>No. de mesas técnicas realizadas en año n</t>
  </si>
  <si>
    <t>8 mesas</t>
  </si>
  <si>
    <t>2.3.3 Divulgar la propuesta de politica nacional de seguridad y salud en el trabajo.</t>
  </si>
  <si>
    <t>No. Política divulgada en año n</t>
  </si>
  <si>
    <t>1 Publicación</t>
  </si>
  <si>
    <t>3. Certificación de Mipymes  y grandes empresas en Seguridad y Salud en el Trabajo</t>
  </si>
  <si>
    <t xml:space="preserve">No. Mipymes y grandes empresas  certificadas </t>
  </si>
  <si>
    <t xml:space="preserve">600 Empresas  </t>
  </si>
  <si>
    <t>3.1 Evaluar  los Programas de SST de las empresas</t>
  </si>
  <si>
    <t>No. de programas evaluados de SST  en año n</t>
  </si>
  <si>
    <t>600 Programas Evaluados</t>
  </si>
  <si>
    <t>3.2    Certificar las Mipymes y grandes empresas</t>
  </si>
  <si>
    <t>No, de empresas certificadas en SST en año n</t>
  </si>
  <si>
    <t xml:space="preserve">3.3 Realizar acto de  certificación de  las Mipymes y grandes empresas.  </t>
  </si>
  <si>
    <t>Acto de certificación realizado en año n</t>
  </si>
  <si>
    <t xml:space="preserve"> 1  Acto de certificación</t>
  </si>
  <si>
    <t>PRODUCTO NUM. 2 : Empresas reciben Certifiación en Seguridad y Salud en Trabajo. (Código 6814).</t>
  </si>
  <si>
    <t>ACTIVIDAD OOO1.- Comité mixtos seguridad y salud en los lugares de trabajo</t>
  </si>
  <si>
    <t>2.1.1.1.01 - SUELDOS FIJOS</t>
  </si>
  <si>
    <t>2.1.5.1.01 - CONTRIBUCIONES AL SEGURO DE SALUD</t>
  </si>
  <si>
    <t>2.1.5.2.01 - CONTRIBUCIONES AL SEGURO DE PENSIONES</t>
  </si>
  <si>
    <t>2.1.5.3.01 - CONTRIBUCIONES AL SEGURO DE RIESGO LABORAL</t>
  </si>
  <si>
    <t>Total Gastos en remuneraciones.</t>
  </si>
  <si>
    <t>2.2-CONTRATACION DE SERVICIOS</t>
  </si>
  <si>
    <t>2.3-MATERIALES Y SUMINISTROS</t>
  </si>
  <si>
    <t>2.6-BIENES MUEBLES,INMUEBLES E INTANGEBLES</t>
  </si>
  <si>
    <t>Total Gastos corrientes.</t>
  </si>
  <si>
    <t>ACTIVIDAD OOO2.- Promoción de las normas de prevención de Riesgos Laborales  (PRIL)</t>
  </si>
  <si>
    <t>ACTIVIDAD OOO1.- Empresas evaluadas y montoreadas.</t>
  </si>
  <si>
    <t>PRODUCTO NUM. 3 : Trabajadores y empleadores con asistencia en la prevención de Riesgos Laborales implmentada,(Código 6813).</t>
  </si>
  <si>
    <t>PRESUPUESTO  - 2023 - DE ESTE MINISTERIO DE TRABAJO.                                                                                                                                                                                                                           Total gastos corrientes.</t>
  </si>
  <si>
    <t>PRESUPUESTO  - 2023 - DE ESTE MINISTERIO DE TRABAJO.                                                                                                                                                                                                                           Total gastos fijos.</t>
  </si>
  <si>
    <t>PRESUPUESTO  - 2023 - DE ESTE MINISTERIO DE TRABAJO.                                                                                                                                                                                                                           Total gastos fijos y corrientes.</t>
  </si>
  <si>
    <t>Consejo Nacional de la Seguridad Social</t>
  </si>
  <si>
    <t>Areas Estrategica: Seguridad Social</t>
  </si>
  <si>
    <t>Viceministerio Seguridad Social</t>
  </si>
  <si>
    <t>No.4 Promover el empleo formal para la incorporación a la seguridad social</t>
  </si>
  <si>
    <t>R.3. Aumentada la Protección de la seguridad social a los trabajadores y trabajadoras del sector formal.</t>
  </si>
  <si>
    <t>Credito Extenos</t>
  </si>
  <si>
    <t xml:space="preserve">1. Programa de formalización de Mipymes comerciales y de servicios “FOMSSO”  en coordinación interinstitucional promovido. </t>
  </si>
  <si>
    <t>Programa de formalzación de MIPYMES promovido</t>
  </si>
  <si>
    <t>Un programa</t>
  </si>
  <si>
    <t>Viceministerio de la Seguridad Social</t>
  </si>
  <si>
    <t>1.1 Estrategia de afiliación a la Seguridad Social para trabajadores en condiciones de informalidad Implementada</t>
  </si>
  <si>
    <t>No. de prepuestas implementadas en año n</t>
  </si>
  <si>
    <t>4 Propuestas</t>
  </si>
  <si>
    <t>1.1.1 Formular propuesta de reglamento para la Creación y operación de las Agencias Facilitadoras del recaudo y afiliación de la seguridad social (AFR)</t>
  </si>
  <si>
    <t xml:space="preserve">No de propuestas formuladas en año n </t>
  </si>
  <si>
    <t>Una propuesta</t>
  </si>
  <si>
    <t>1.1.2 Aprobación de la propuesta de Reglamento</t>
  </si>
  <si>
    <t>Propuesta de Reglamento aprobada en año n</t>
  </si>
  <si>
    <t>1,1.3 Socializar la propuesta del Reglamento</t>
  </si>
  <si>
    <t>Propuesta de Reglamento socializada en año n</t>
  </si>
  <si>
    <t>1.1.4 Implementar plan piloto de cobertura de seguridad social a  trabajadores autónomo y por cuenta propia</t>
  </si>
  <si>
    <t>No. de trabajadores afiliados a la seguridad social en año n</t>
  </si>
  <si>
    <t>8,000 trabajadores</t>
  </si>
  <si>
    <t>1.2 Ajuste Estructurales y paramétricos a la Ley No. 87-01  de Seguridad Social elaborados y aprobados</t>
  </si>
  <si>
    <t>No. de reuniones de socializacion realizadas en año n</t>
  </si>
  <si>
    <t>23 Reuniones de socialización</t>
  </si>
  <si>
    <t>1.2.1 Gestionar  apoyo técnico con organismos internacionales.</t>
  </si>
  <si>
    <t>No. de coordinaciones con organismos internacionales  realizadas en año n</t>
  </si>
  <si>
    <t>Una coordinación</t>
  </si>
  <si>
    <t xml:space="preserve">1.2.2 Socializar la Propuesta de la Ley de  la Seguridad Social </t>
  </si>
  <si>
    <t>No. de socilizaciones realizadas en año n</t>
  </si>
  <si>
    <t xml:space="preserve">5 Socialización </t>
  </si>
  <si>
    <t>1.2.2.1 Realizar reuniones con la Comisión gubernamental para preparar proyecto final</t>
  </si>
  <si>
    <t>No. de reuniones realizadas en año n</t>
  </si>
  <si>
    <t>4 Reuniones</t>
  </si>
  <si>
    <t>1.2.2.3 Participar en discusiones congresuales para la aprobación del proyecto final</t>
  </si>
  <si>
    <t>No. de reuniones de particpación  realizadas en año n</t>
  </si>
  <si>
    <t xml:space="preserve">10 Reuniones </t>
  </si>
  <si>
    <t xml:space="preserve">1.2.2.1 Socalizar la propuesta con instituciones públicas y privadas </t>
  </si>
  <si>
    <t>4 Socialización</t>
  </si>
  <si>
    <t>1.2.3 Realizar reniones con el Comité Nacional de Honorarios Profesionales</t>
  </si>
  <si>
    <t xml:space="preserve">3 Reuniones </t>
  </si>
  <si>
    <t>1.2.3.1 Elaborar protocolos de honorarios profesionales</t>
  </si>
  <si>
    <t>No. de protocolos profesionales  elaborados en año n</t>
  </si>
  <si>
    <t>Un protocolo</t>
  </si>
  <si>
    <t>1.3 Adecuación y actualización de  Reglamentos y otras normativas del Sistema Dominicano de Seguridad Social</t>
  </si>
  <si>
    <t>No. de actualiaciones realiadas en año n</t>
  </si>
  <si>
    <t xml:space="preserve">5 Actualizaciones </t>
  </si>
  <si>
    <t>1.3,1 Impulsar la actualización del Reglamento de Pensiones de la Seguridad Social</t>
  </si>
  <si>
    <t>Proyecto de reglamento de pensiones elaborado</t>
  </si>
  <si>
    <t>1 Reglamento</t>
  </si>
  <si>
    <t>1.3,2 Impulsar Reglamento de aspectos generales del Seguro Familiar de Salud</t>
  </si>
  <si>
    <t>Reglamento de aspectos generales del seguro fmiliar de salud elaborado en año n</t>
  </si>
  <si>
    <t>1.3,3  Elaborar propuesta de Fondo Nacional de Atenciones por Accidente de Tránsito, FONAMAT</t>
  </si>
  <si>
    <t>Propuesta de FONAMAT elaborada en año n</t>
  </si>
  <si>
    <t>1 Propuesta</t>
  </si>
  <si>
    <t>1.3,4 Elaborar propuesta de  INABIMA</t>
  </si>
  <si>
    <t>Propuesta de INABIMA elaborada en año n</t>
  </si>
  <si>
    <t>1.3.5 Elaborar propuesta de atención primaria</t>
  </si>
  <si>
    <t xml:space="preserve">Propuesta de atención primaria elaborada en año n </t>
  </si>
  <si>
    <t>2. Seguro de desempleo como medida de protección social de los trabajadores promovido.</t>
  </si>
  <si>
    <t xml:space="preserve">No. de seguro de  desempleo otorgados </t>
  </si>
  <si>
    <t>Seguros</t>
  </si>
  <si>
    <t xml:space="preserve">2.1 Promover el seguro de desempleo como medida de protección social de  los trabajadores </t>
  </si>
  <si>
    <t>Promociones realizadas</t>
  </si>
  <si>
    <t>Una promoción</t>
  </si>
  <si>
    <t xml:space="preserve">2.2 Sensibilizar  sobre el seguro de desempleo a los empleadores y trabajadores </t>
  </si>
  <si>
    <t>No. de actores laborales sensibilizados en año n</t>
  </si>
  <si>
    <t>100 personas (4 talleres)</t>
  </si>
  <si>
    <t>2.3 Coordinación Interinstitucional con el sector privado</t>
  </si>
  <si>
    <t>No. de coordinaciones interinstitucionales realizadas</t>
  </si>
  <si>
    <t xml:space="preserve">3 coordinaciones </t>
  </si>
  <si>
    <t>2.4 Realizar reuniones con el CNSS sobre tema de seguro de desempleo</t>
  </si>
  <si>
    <t>No. de reuniones realizadas con el CNSS</t>
  </si>
  <si>
    <t>12 Reuniones</t>
  </si>
  <si>
    <t>2.4.1 Creación del fondo de seguro de desempleo</t>
  </si>
  <si>
    <t>Fondo de desempleo creado</t>
  </si>
  <si>
    <t>Un fondo</t>
  </si>
  <si>
    <t>2.4.2 Alineación Estratégica / Operativa del MT-CNSS definida.</t>
  </si>
  <si>
    <t>No. de sesiones del CNSS realizadas</t>
  </si>
  <si>
    <t>24 sesiones</t>
  </si>
  <si>
    <t>2.4.2.1 Realizar sesiones del Consejo Nacional de la Seguridad Social (CNSS)</t>
  </si>
  <si>
    <t>No. de sesiones del CNSS realizadas, en año n</t>
  </si>
  <si>
    <t>24 Sesiones</t>
  </si>
  <si>
    <t>2.4.2.2 Realizar reuniones de comisiones en el CNSS</t>
  </si>
  <si>
    <t>No. de reuniones del CNSS realizadas en ano n</t>
  </si>
  <si>
    <t>144 Reuniones</t>
  </si>
  <si>
    <t>2.4.2.3  Emitir Resoluciones del Consejo Nacional de la Seguridad Social</t>
  </si>
  <si>
    <t>No. de Resoluciones emitidas por el CNSS, en año n</t>
  </si>
  <si>
    <t xml:space="preserve">75 Resoluciones </t>
  </si>
  <si>
    <t xml:space="preserve">2.4.2.4 Capacitar el personal de la DGHSI y DGT en Seguridad Social e Higienes y Seguridad </t>
  </si>
  <si>
    <t>No. de personas capacitadas en Seguridad Social en año n</t>
  </si>
  <si>
    <t xml:space="preserve">200 Personas </t>
  </si>
  <si>
    <t>2.5 Alianzas Estratégicas del MT con instancias  del CNSS firmadas</t>
  </si>
  <si>
    <t>No. Alianzas Estratégicas firmadas</t>
  </si>
  <si>
    <t>2 Alianzas</t>
  </si>
  <si>
    <t>2.5.1 Firma de convenios con  Dirección de Defensa a los Afiliados (DIDA)-Ministerio de Trabajo (MT).</t>
  </si>
  <si>
    <t>Convenios firmados de servicios DIDA-MT firmado.</t>
  </si>
  <si>
    <t>1 Convenios</t>
  </si>
  <si>
    <t>2.5.2 Firma de convenio con relación a los servicios de inspección MT-TSS</t>
  </si>
  <si>
    <t>Convenios firmados</t>
  </si>
  <si>
    <t>2.6 Empoderamiento del Ministerio de Trabajo con relación al Consejo Nacional  de la Seguridad Social</t>
  </si>
  <si>
    <t>No. de reuniones realizadas</t>
  </si>
  <si>
    <t>24 Reuniones</t>
  </si>
  <si>
    <t>2.6.1 Realizar reuniones con el sector gobierno</t>
  </si>
  <si>
    <t>No. de reuniones realizadas con el sector gobierno, en año n</t>
  </si>
  <si>
    <t xml:space="preserve">12 Reuniones </t>
  </si>
  <si>
    <t>2.6.2 Realizar reuniones con directores de las instancias del Sistema Dominicano de la Seguridad Social (SDSS)</t>
  </si>
  <si>
    <t>No. de reniones realizadas con el SDSS, en año n</t>
  </si>
  <si>
    <t>2.7 Adquirir  mobiliarios y equipos informáticos</t>
  </si>
  <si>
    <t>No, de mobiliarios y equipos adquiridos en año n</t>
  </si>
  <si>
    <t>12 Mobiliarios y equipos informáticos</t>
  </si>
  <si>
    <t xml:space="preserve">2.7.1 Adquirir equipos informático </t>
  </si>
  <si>
    <t>No. de mobiliarios adquiridos en año n</t>
  </si>
  <si>
    <t>3 Computadoras, I lapto, un proyector una empresora</t>
  </si>
  <si>
    <t>2.7.2  Adquirir mobiliarios de oficinas</t>
  </si>
  <si>
    <t>No. de mobiliarios de oficina adquiridos en año n</t>
  </si>
  <si>
    <t>3 escritorios, 3 sillas ergonomivas</t>
  </si>
  <si>
    <t>2.8 Capacitar el personal del MT en Seguridad Social</t>
  </si>
  <si>
    <t>No de peronas capacitadas en año n</t>
  </si>
  <si>
    <t xml:space="preserve">60 personas </t>
  </si>
  <si>
    <t>Total gastos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</si>
</sst>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indexed="8"/>
      <name val="Century Gothic"/>
      <family val="2"/>
    </font>
    <font>
      <b/>
      <sz val="16"/>
      <name val="Cambria"/>
      <family val="1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b/>
      <sz val="12"/>
      <name val="Cambria"/>
      <family val="1"/>
    </font>
    <font>
      <sz val="12"/>
      <name val="Cambria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1"/>
      <color theme="1" tint="4.9989318521683403E-2"/>
      <name val="Century Gothic"/>
      <family val="2"/>
    </font>
    <font>
      <sz val="11"/>
      <color rgb="FFFF0000"/>
      <name val="Century Gothic"/>
      <family val="2"/>
    </font>
    <font>
      <i/>
      <sz val="1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4"/>
      <name val="Cambria"/>
      <family val="1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sz val="1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mbria"/>
      <family val="1"/>
    </font>
    <font>
      <b/>
      <sz val="12"/>
      <color indexed="8"/>
      <name val="Century Gothic"/>
      <family val="2"/>
    </font>
    <font>
      <b/>
      <sz val="16"/>
      <color indexed="8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E2E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19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3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left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43" fontId="5" fillId="4" borderId="6" xfId="1" applyFont="1" applyFill="1" applyBorder="1" applyAlignment="1">
      <alignment horizontal="left" vertical="center" wrapText="1"/>
    </xf>
    <xf numFmtId="10" fontId="2" fillId="0" borderId="0" xfId="3" applyNumberFormat="1" applyFont="1" applyAlignment="1">
      <alignment horizontal="center" vertical="center"/>
    </xf>
    <xf numFmtId="0" fontId="14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43" fontId="7" fillId="3" borderId="6" xfId="4" applyFont="1" applyFill="1" applyBorder="1" applyAlignment="1">
      <alignment horizontal="center" vertical="center"/>
    </xf>
    <xf numFmtId="43" fontId="15" fillId="0" borderId="6" xfId="4" applyFont="1" applyFill="1" applyBorder="1" applyAlignment="1">
      <alignment horizontal="center" vertical="center"/>
    </xf>
    <xf numFmtId="43" fontId="16" fillId="0" borderId="6" xfId="4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6" fillId="3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43" fontId="15" fillId="3" borderId="6" xfId="4" applyFont="1" applyFill="1" applyBorder="1" applyAlignment="1">
      <alignment horizontal="center" vertical="center"/>
    </xf>
    <xf numFmtId="0" fontId="6" fillId="3" borderId="6" xfId="0" applyFont="1" applyFill="1" applyBorder="1"/>
    <xf numFmtId="0" fontId="18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/>
    <xf numFmtId="0" fontId="6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 wrapText="1"/>
    </xf>
    <xf numFmtId="0" fontId="8" fillId="0" borderId="6" xfId="0" applyFont="1" applyBorder="1"/>
    <xf numFmtId="0" fontId="17" fillId="3" borderId="6" xfId="0" applyFont="1" applyFill="1" applyBorder="1" applyAlignment="1">
      <alignment horizontal="center" vertical="center"/>
    </xf>
    <xf numFmtId="0" fontId="18" fillId="3" borderId="6" xfId="0" applyFont="1" applyFill="1" applyBorder="1"/>
    <xf numFmtId="0" fontId="17" fillId="3" borderId="6" xfId="0" applyFont="1" applyFill="1" applyBorder="1" applyAlignment="1">
      <alignment vertical="center" wrapText="1"/>
    </xf>
    <xf numFmtId="4" fontId="15" fillId="3" borderId="6" xfId="1" applyNumberFormat="1" applyFont="1" applyFill="1" applyBorder="1" applyAlignment="1">
      <alignment horizontal="right" vertical="center"/>
    </xf>
    <xf numFmtId="4" fontId="18" fillId="3" borderId="6" xfId="1" applyNumberFormat="1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/>
    </xf>
    <xf numFmtId="10" fontId="15" fillId="3" borderId="6" xfId="3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8" fillId="0" borderId="6" xfId="0" applyFont="1" applyBorder="1"/>
    <xf numFmtId="10" fontId="6" fillId="3" borderId="6" xfId="3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wrapText="1"/>
    </xf>
    <xf numFmtId="0" fontId="18" fillId="0" borderId="6" xfId="0" applyFont="1" applyBorder="1" applyAlignment="1">
      <alignment vertical="center" wrapText="1"/>
    </xf>
    <xf numFmtId="0" fontId="7" fillId="0" borderId="2" xfId="0" applyFont="1" applyBorder="1"/>
    <xf numFmtId="0" fontId="15" fillId="3" borderId="2" xfId="0" applyFont="1" applyFill="1" applyBorder="1"/>
    <xf numFmtId="0" fontId="15" fillId="0" borderId="2" xfId="0" applyFont="1" applyBorder="1"/>
    <xf numFmtId="0" fontId="18" fillId="0" borderId="2" xfId="0" applyFont="1" applyBorder="1" applyAlignment="1">
      <alignment vertical="center" wrapText="1"/>
    </xf>
    <xf numFmtId="44" fontId="5" fillId="3" borderId="6" xfId="2" applyFont="1" applyFill="1" applyBorder="1" applyAlignment="1">
      <alignment horizontal="right" vertical="center" wrapText="1"/>
    </xf>
    <xf numFmtId="43" fontId="5" fillId="3" borderId="6" xfId="1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left" vertical="center" wrapText="1"/>
    </xf>
    <xf numFmtId="44" fontId="5" fillId="0" borderId="6" xfId="2" applyFont="1" applyFill="1" applyBorder="1" applyAlignment="1">
      <alignment horizontal="righ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3" fontId="6" fillId="4" borderId="6" xfId="0" applyNumberFormat="1" applyFont="1" applyFill="1" applyBorder="1" applyAlignment="1">
      <alignment horizontal="lef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10" fontId="2" fillId="0" borderId="0" xfId="0" applyNumberFormat="1" applyFont="1" applyAlignment="1">
      <alignment horizontal="center" vertical="center"/>
    </xf>
    <xf numFmtId="0" fontId="20" fillId="6" borderId="11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center"/>
    </xf>
    <xf numFmtId="43" fontId="11" fillId="6" borderId="6" xfId="0" applyNumberFormat="1" applyFont="1" applyFill="1" applyBorder="1" applyAlignment="1">
      <alignment horizontal="center" vertical="center"/>
    </xf>
    <xf numFmtId="0" fontId="19" fillId="6" borderId="0" xfId="0" applyFont="1" applyFill="1"/>
    <xf numFmtId="43" fontId="11" fillId="0" borderId="6" xfId="0" applyNumberFormat="1" applyFont="1" applyBorder="1" applyAlignment="1">
      <alignment horizontal="center" vertical="center"/>
    </xf>
    <xf numFmtId="0" fontId="22" fillId="0" borderId="0" xfId="0" applyFont="1"/>
    <xf numFmtId="164" fontId="21" fillId="8" borderId="12" xfId="0" applyNumberFormat="1" applyFont="1" applyFill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43" fontId="22" fillId="0" borderId="0" xfId="1" applyFont="1" applyAlignment="1"/>
    <xf numFmtId="43" fontId="21" fillId="7" borderId="12" xfId="0" applyNumberFormat="1" applyFont="1" applyFill="1" applyBorder="1"/>
    <xf numFmtId="43" fontId="2" fillId="9" borderId="12" xfId="0" applyNumberFormat="1" applyFont="1" applyFill="1" applyBorder="1"/>
    <xf numFmtId="43" fontId="2" fillId="0" borderId="0" xfId="1" applyFont="1"/>
    <xf numFmtId="43" fontId="2" fillId="0" borderId="0" xfId="0" applyNumberFormat="1" applyFont="1"/>
    <xf numFmtId="0" fontId="2" fillId="0" borderId="0" xfId="0" applyFont="1"/>
    <xf numFmtId="0" fontId="2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0" fillId="0" borderId="0" xfId="0" applyFont="1"/>
    <xf numFmtId="0" fontId="27" fillId="0" borderId="0" xfId="0" applyFont="1"/>
    <xf numFmtId="0" fontId="28" fillId="0" borderId="0" xfId="0" applyFont="1"/>
    <xf numFmtId="0" fontId="9" fillId="0" borderId="0" xfId="0" applyFont="1" applyAlignment="1">
      <alignment horizontal="center" vertical="center"/>
    </xf>
    <xf numFmtId="0" fontId="29" fillId="0" borderId="0" xfId="0" applyFont="1"/>
    <xf numFmtId="43" fontId="6" fillId="4" borderId="6" xfId="1" applyFont="1" applyFill="1" applyBorder="1" applyAlignment="1">
      <alignment horizontal="left" vertical="center" wrapText="1"/>
    </xf>
    <xf numFmtId="43" fontId="6" fillId="3" borderId="6" xfId="1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3" borderId="6" xfId="0" applyFont="1" applyFill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5" borderId="6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left" vertical="center" wrapText="1"/>
    </xf>
    <xf numFmtId="0" fontId="33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43" fontId="16" fillId="3" borderId="6" xfId="4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4" fontId="0" fillId="3" borderId="6" xfId="0" applyNumberFormat="1" applyFill="1" applyBorder="1"/>
    <xf numFmtId="4" fontId="31" fillId="3" borderId="6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  <xf numFmtId="4" fontId="0" fillId="3" borderId="2" xfId="0" applyNumberFormat="1" applyFill="1" applyBorder="1"/>
    <xf numFmtId="0" fontId="0" fillId="0" borderId="2" xfId="0" applyBorder="1"/>
    <xf numFmtId="4" fontId="34" fillId="3" borderId="6" xfId="0" applyNumberFormat="1" applyFont="1" applyFill="1" applyBorder="1"/>
    <xf numFmtId="0" fontId="34" fillId="0" borderId="6" xfId="0" applyFont="1" applyBorder="1"/>
    <xf numFmtId="0" fontId="31" fillId="0" borderId="2" xfId="0" applyFont="1" applyBorder="1" applyAlignment="1">
      <alignment horizontal="center" vertical="center" wrapText="1"/>
    </xf>
    <xf numFmtId="4" fontId="34" fillId="3" borderId="2" xfId="0" applyNumberFormat="1" applyFont="1" applyFill="1" applyBorder="1"/>
    <xf numFmtId="0" fontId="15" fillId="3" borderId="14" xfId="0" applyFont="1" applyFill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0" fontId="5" fillId="10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43" fontId="25" fillId="3" borderId="7" xfId="1" applyFont="1" applyFill="1" applyBorder="1" applyAlignment="1">
      <alignment horizontal="left"/>
    </xf>
    <xf numFmtId="43" fontId="25" fillId="3" borderId="6" xfId="1" applyFont="1" applyFill="1" applyBorder="1" applyAlignment="1">
      <alignment horizontal="left"/>
    </xf>
    <xf numFmtId="43" fontId="25" fillId="3" borderId="2" xfId="1" applyFont="1" applyFill="1" applyBorder="1" applyAlignment="1">
      <alignment horizontal="left"/>
    </xf>
    <xf numFmtId="164" fontId="21" fillId="3" borderId="12" xfId="0" applyNumberFormat="1" applyFont="1" applyFill="1" applyBorder="1" applyAlignment="1">
      <alignment wrapText="1"/>
    </xf>
    <xf numFmtId="164" fontId="22" fillId="3" borderId="6" xfId="0" applyNumberFormat="1" applyFont="1" applyFill="1" applyBorder="1" applyAlignment="1">
      <alignment wrapText="1"/>
    </xf>
    <xf numFmtId="43" fontId="6" fillId="3" borderId="6" xfId="0" applyNumberFormat="1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wrapText="1"/>
    </xf>
    <xf numFmtId="0" fontId="0" fillId="0" borderId="0" xfId="0" applyBorder="1"/>
    <xf numFmtId="4" fontId="2" fillId="3" borderId="0" xfId="0" applyNumberFormat="1" applyFont="1" applyFill="1" applyBorder="1"/>
    <xf numFmtId="43" fontId="2" fillId="0" borderId="0" xfId="1" applyFont="1" applyBorder="1"/>
    <xf numFmtId="164" fontId="21" fillId="2" borderId="16" xfId="0" applyNumberFormat="1" applyFont="1" applyFill="1" applyBorder="1" applyAlignment="1">
      <alignment wrapText="1"/>
    </xf>
    <xf numFmtId="164" fontId="21" fillId="8" borderId="9" xfId="0" applyNumberFormat="1" applyFont="1" applyFill="1" applyBorder="1" applyAlignment="1">
      <alignment wrapText="1"/>
    </xf>
    <xf numFmtId="0" fontId="22" fillId="0" borderId="6" xfId="0" applyFont="1" applyBorder="1"/>
    <xf numFmtId="0" fontId="21" fillId="3" borderId="6" xfId="0" applyFont="1" applyFill="1" applyBorder="1" applyAlignment="1">
      <alignment horizontal="left"/>
    </xf>
    <xf numFmtId="0" fontId="21" fillId="3" borderId="3" xfId="0" applyFont="1" applyFill="1" applyBorder="1" applyAlignment="1">
      <alignment horizontal="left"/>
    </xf>
    <xf numFmtId="0" fontId="21" fillId="3" borderId="3" xfId="0" applyFont="1" applyFill="1" applyBorder="1" applyAlignment="1">
      <alignment horizontal="left" wrapText="1"/>
    </xf>
    <xf numFmtId="0" fontId="21" fillId="3" borderId="4" xfId="0" applyFont="1" applyFill="1" applyBorder="1" applyAlignment="1">
      <alignment horizontal="left" wrapText="1"/>
    </xf>
    <xf numFmtId="0" fontId="21" fillId="3" borderId="13" xfId="0" applyFont="1" applyFill="1" applyBorder="1" applyAlignment="1">
      <alignment horizontal="left" wrapText="1"/>
    </xf>
    <xf numFmtId="0" fontId="21" fillId="3" borderId="6" xfId="0" applyFont="1" applyFill="1" applyBorder="1" applyAlignment="1">
      <alignment horizontal="right"/>
    </xf>
    <xf numFmtId="0" fontId="21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49" fontId="25" fillId="3" borderId="3" xfId="5" applyNumberFormat="1" applyFont="1" applyFill="1" applyBorder="1" applyAlignment="1">
      <alignment horizontal="left" wrapText="1"/>
    </xf>
    <xf numFmtId="49" fontId="25" fillId="3" borderId="4" xfId="5" applyNumberFormat="1" applyFont="1" applyFill="1" applyBorder="1" applyAlignment="1">
      <alignment horizontal="left" wrapText="1"/>
    </xf>
    <xf numFmtId="49" fontId="25" fillId="3" borderId="5" xfId="5" applyNumberFormat="1" applyFont="1" applyFill="1" applyBorder="1" applyAlignment="1">
      <alignment horizontal="left" wrapText="1"/>
    </xf>
    <xf numFmtId="0" fontId="21" fillId="3" borderId="3" xfId="0" applyFont="1" applyFill="1" applyBorder="1" applyAlignment="1">
      <alignment horizontal="right"/>
    </xf>
    <xf numFmtId="0" fontId="5" fillId="6" borderId="15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10" xfId="0" applyFont="1" applyFill="1" applyBorder="1" applyAlignment="1">
      <alignment horizontal="right" vertical="center" wrapText="1"/>
    </xf>
    <xf numFmtId="0" fontId="2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 wrapText="1"/>
    </xf>
    <xf numFmtId="0" fontId="9" fillId="10" borderId="6" xfId="0" applyFont="1" applyFill="1" applyBorder="1" applyAlignment="1">
      <alignment horizont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</cellXfs>
  <cellStyles count="6">
    <cellStyle name="Millares" xfId="1" builtinId="3"/>
    <cellStyle name="Millares 2" xfId="4"/>
    <cellStyle name="Moneda" xfId="2" builtinId="4"/>
    <cellStyle name="Normal" xfId="0" builtinId="0"/>
    <cellStyle name="Normal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ROGRAMA%2013\POA%202023%20DGHSI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illa de Insumos"/>
      <sheetName val="DGHSI"/>
      <sheetName val="Clasificador Pres."/>
    </sheetNames>
    <sheetDataSet>
      <sheetData sheetId="0" refreshError="1">
        <row r="13">
          <cell r="E13">
            <v>79020</v>
          </cell>
        </row>
        <row r="20">
          <cell r="E20">
            <v>79020</v>
          </cell>
        </row>
        <row r="27">
          <cell r="E27">
            <v>395100</v>
          </cell>
        </row>
        <row r="34">
          <cell r="E34">
            <v>197550</v>
          </cell>
        </row>
        <row r="48">
          <cell r="E48">
            <v>98775</v>
          </cell>
        </row>
        <row r="57">
          <cell r="E57">
            <v>79020</v>
          </cell>
        </row>
        <row r="78">
          <cell r="E78">
            <v>39510</v>
          </cell>
        </row>
        <row r="85">
          <cell r="E85">
            <v>59265</v>
          </cell>
        </row>
        <row r="92">
          <cell r="E92">
            <v>79020</v>
          </cell>
        </row>
        <row r="104">
          <cell r="E104">
            <v>60000</v>
          </cell>
        </row>
        <row r="121">
          <cell r="E121">
            <v>6000</v>
          </cell>
        </row>
        <row r="150">
          <cell r="E150">
            <v>16775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"/>
  <sheetViews>
    <sheetView view="pageBreakPreview" zoomScale="60" zoomScaleNormal="71" workbookViewId="0">
      <selection activeCell="A92" sqref="A92:O92"/>
    </sheetView>
  </sheetViews>
  <sheetFormatPr baseColWidth="10" defaultRowHeight="15" x14ac:dyDescent="0.25"/>
  <cols>
    <col min="1" max="1" width="71" customWidth="1"/>
    <col min="2" max="2" width="42.85546875" customWidth="1"/>
    <col min="3" max="3" width="27.140625" customWidth="1"/>
    <col min="4" max="4" width="8" customWidth="1"/>
    <col min="5" max="5" width="5.5703125" customWidth="1"/>
    <col min="6" max="6" width="5" customWidth="1"/>
    <col min="7" max="7" width="7.140625" customWidth="1"/>
    <col min="8" max="8" width="5.7109375" customWidth="1"/>
    <col min="9" max="9" width="4.85546875" customWidth="1"/>
    <col min="10" max="10" width="6.85546875" customWidth="1"/>
    <col min="11" max="11" width="6.140625" customWidth="1"/>
    <col min="12" max="12" width="6.28515625" customWidth="1"/>
    <col min="13" max="13" width="6.140625" customWidth="1"/>
    <col min="14" max="14" width="5.5703125" customWidth="1"/>
    <col min="15" max="15" width="4.85546875" customWidth="1"/>
    <col min="16" max="16" width="25" style="93" customWidth="1"/>
    <col min="17" max="17" width="16.28515625" customWidth="1"/>
    <col min="18" max="18" width="18" customWidth="1"/>
    <col min="19" max="19" width="15" customWidth="1"/>
    <col min="20" max="20" width="1.42578125" style="2" hidden="1" customWidth="1"/>
    <col min="21" max="22" width="11.42578125" hidden="1" customWidth="1"/>
  </cols>
  <sheetData>
    <row r="1" spans="1:20" ht="32.25" x14ac:dyDescent="0.4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20" ht="20.25" x14ac:dyDescent="0.25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1:20" ht="15.75" x14ac:dyDescent="0.25">
      <c r="A3" s="175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20" ht="32.25" x14ac:dyDescent="0.4">
      <c r="A4" s="177" t="s">
        <v>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"/>
    </row>
    <row r="5" spans="1:20" ht="15.75" x14ac:dyDescent="0.25">
      <c r="A5" s="3" t="s">
        <v>4</v>
      </c>
      <c r="B5" s="3"/>
      <c r="C5" s="3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7"/>
    </row>
    <row r="6" spans="1:20" ht="17.25" x14ac:dyDescent="0.3">
      <c r="A6" s="3" t="s">
        <v>5</v>
      </c>
      <c r="B6" s="3"/>
      <c r="C6" s="3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10"/>
      <c r="Q6" s="9"/>
      <c r="R6" s="11"/>
      <c r="S6" s="7"/>
    </row>
    <row r="7" spans="1:20" ht="17.25" x14ac:dyDescent="0.3">
      <c r="A7" s="3" t="s">
        <v>6</v>
      </c>
      <c r="B7" s="8"/>
      <c r="C7" s="1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3"/>
      <c r="Q7" s="8"/>
      <c r="R7" s="13"/>
      <c r="S7" s="7"/>
    </row>
    <row r="8" spans="1:20" ht="17.25" x14ac:dyDescent="0.3">
      <c r="A8" s="14" t="s">
        <v>7</v>
      </c>
      <c r="B8" s="14"/>
      <c r="C8" s="12"/>
      <c r="D8" s="8"/>
      <c r="E8" s="8"/>
      <c r="F8" s="8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15"/>
      <c r="S8" s="7"/>
    </row>
    <row r="9" spans="1:20" ht="15.75" x14ac:dyDescent="0.25">
      <c r="A9" s="3" t="s">
        <v>8</v>
      </c>
      <c r="B9" s="1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</row>
    <row r="10" spans="1:20" ht="23.45" customHeight="1" x14ac:dyDescent="0.25">
      <c r="A10" s="3" t="s">
        <v>9</v>
      </c>
      <c r="B10" s="3"/>
      <c r="C10" s="3"/>
      <c r="D10" s="18"/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7"/>
    </row>
    <row r="11" spans="1:20" ht="15.75" x14ac:dyDescent="0.25">
      <c r="A11" s="178" t="s">
        <v>10</v>
      </c>
      <c r="B11" s="178" t="s">
        <v>11</v>
      </c>
      <c r="C11" s="178" t="s">
        <v>12</v>
      </c>
      <c r="D11" s="180" t="s">
        <v>13</v>
      </c>
      <c r="E11" s="181"/>
      <c r="F11" s="182"/>
      <c r="G11" s="183" t="s">
        <v>14</v>
      </c>
      <c r="H11" s="183"/>
      <c r="I11" s="183"/>
      <c r="J11" s="183" t="s">
        <v>15</v>
      </c>
      <c r="K11" s="183"/>
      <c r="L11" s="183"/>
      <c r="M11" s="183" t="s">
        <v>16</v>
      </c>
      <c r="N11" s="183"/>
      <c r="O11" s="183"/>
      <c r="P11" s="183" t="s">
        <v>17</v>
      </c>
      <c r="Q11" s="183"/>
      <c r="R11" s="183"/>
      <c r="S11" s="178" t="s">
        <v>18</v>
      </c>
    </row>
    <row r="12" spans="1:20" ht="30" x14ac:dyDescent="0.25">
      <c r="A12" s="179"/>
      <c r="B12" s="179"/>
      <c r="C12" s="179"/>
      <c r="D12" s="138" t="s">
        <v>19</v>
      </c>
      <c r="E12" s="138" t="s">
        <v>20</v>
      </c>
      <c r="F12" s="138" t="s">
        <v>21</v>
      </c>
      <c r="G12" s="138" t="s">
        <v>22</v>
      </c>
      <c r="H12" s="138" t="s">
        <v>23</v>
      </c>
      <c r="I12" s="138" t="s">
        <v>24</v>
      </c>
      <c r="J12" s="138" t="s">
        <v>25</v>
      </c>
      <c r="K12" s="138" t="s">
        <v>26</v>
      </c>
      <c r="L12" s="138" t="s">
        <v>27</v>
      </c>
      <c r="M12" s="138" t="s">
        <v>28</v>
      </c>
      <c r="N12" s="138" t="s">
        <v>29</v>
      </c>
      <c r="O12" s="138" t="s">
        <v>30</v>
      </c>
      <c r="P12" s="138" t="s">
        <v>31</v>
      </c>
      <c r="Q12" s="138" t="s">
        <v>32</v>
      </c>
      <c r="R12" s="138" t="s">
        <v>33</v>
      </c>
      <c r="S12" s="179"/>
    </row>
    <row r="13" spans="1:20" ht="50.1" customHeight="1" x14ac:dyDescent="0.25">
      <c r="A13" s="21" t="s">
        <v>34</v>
      </c>
      <c r="B13" s="21" t="s">
        <v>35</v>
      </c>
      <c r="C13" s="22" t="s">
        <v>36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3">
        <f>SUM(P14:P57)</f>
        <v>2519789</v>
      </c>
      <c r="Q13" s="21"/>
      <c r="R13" s="21"/>
      <c r="S13" s="21"/>
      <c r="T13" s="24"/>
    </row>
    <row r="14" spans="1:20" ht="46.5" customHeight="1" x14ac:dyDescent="0.3">
      <c r="A14" s="25" t="s">
        <v>37</v>
      </c>
      <c r="B14" s="26" t="s">
        <v>38</v>
      </c>
      <c r="C14" s="26" t="s">
        <v>39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29" t="s">
        <v>40</v>
      </c>
      <c r="Q14" s="30"/>
      <c r="R14" s="31"/>
      <c r="S14" s="32"/>
    </row>
    <row r="15" spans="1:20" ht="33" x14ac:dyDescent="0.25">
      <c r="A15" s="33" t="s">
        <v>41</v>
      </c>
      <c r="B15" s="34" t="s">
        <v>42</v>
      </c>
      <c r="C15" s="34" t="s">
        <v>43</v>
      </c>
      <c r="D15" s="35">
        <v>8</v>
      </c>
      <c r="E15" s="35">
        <v>10</v>
      </c>
      <c r="F15" s="35">
        <v>10</v>
      </c>
      <c r="G15" s="35">
        <v>10</v>
      </c>
      <c r="H15" s="35">
        <v>15</v>
      </c>
      <c r="I15" s="35">
        <v>15</v>
      </c>
      <c r="J15" s="35">
        <v>15</v>
      </c>
      <c r="K15" s="35">
        <v>15</v>
      </c>
      <c r="L15" s="35">
        <v>15</v>
      </c>
      <c r="M15" s="35">
        <v>15</v>
      </c>
      <c r="N15" s="35">
        <v>15</v>
      </c>
      <c r="O15" s="35">
        <v>7</v>
      </c>
      <c r="P15" s="29">
        <f>[1]Presupuesto!E13</f>
        <v>79020</v>
      </c>
      <c r="Q15" s="30"/>
      <c r="R15" s="31"/>
      <c r="S15" s="32"/>
    </row>
    <row r="16" spans="1:20" ht="33" x14ac:dyDescent="0.25">
      <c r="A16" s="33" t="s">
        <v>44</v>
      </c>
      <c r="B16" s="34" t="s">
        <v>45</v>
      </c>
      <c r="C16" s="34" t="s">
        <v>46</v>
      </c>
      <c r="D16" s="35">
        <v>8</v>
      </c>
      <c r="E16" s="35">
        <v>10</v>
      </c>
      <c r="F16" s="35">
        <v>10</v>
      </c>
      <c r="G16" s="35">
        <v>10</v>
      </c>
      <c r="H16" s="35">
        <v>15</v>
      </c>
      <c r="I16" s="35">
        <v>15</v>
      </c>
      <c r="J16" s="35">
        <v>15</v>
      </c>
      <c r="K16" s="35">
        <v>15</v>
      </c>
      <c r="L16" s="35">
        <v>15</v>
      </c>
      <c r="M16" s="35">
        <v>15</v>
      </c>
      <c r="N16" s="35">
        <v>15</v>
      </c>
      <c r="O16" s="35">
        <v>7</v>
      </c>
      <c r="P16" s="29">
        <f>[1]Presupuesto!E20</f>
        <v>79020</v>
      </c>
      <c r="Q16" s="26"/>
      <c r="R16" s="26"/>
      <c r="S16" s="26"/>
    </row>
    <row r="17" spans="1:22" ht="72" customHeight="1" x14ac:dyDescent="0.25">
      <c r="A17" s="33" t="s">
        <v>47</v>
      </c>
      <c r="B17" s="34" t="s">
        <v>48</v>
      </c>
      <c r="C17" s="34" t="s">
        <v>49</v>
      </c>
      <c r="D17" s="35">
        <v>5</v>
      </c>
      <c r="E17" s="35">
        <v>5</v>
      </c>
      <c r="F17" s="35">
        <v>5</v>
      </c>
      <c r="G17" s="35">
        <v>5</v>
      </c>
      <c r="H17" s="35">
        <v>10</v>
      </c>
      <c r="I17" s="35">
        <v>10</v>
      </c>
      <c r="J17" s="35">
        <v>10</v>
      </c>
      <c r="K17" s="35">
        <v>10</v>
      </c>
      <c r="L17" s="35">
        <v>10</v>
      </c>
      <c r="M17" s="35">
        <v>10</v>
      </c>
      <c r="N17" s="35">
        <v>10</v>
      </c>
      <c r="O17" s="35">
        <v>10</v>
      </c>
      <c r="P17" s="29">
        <f>[1]Presupuesto!E27</f>
        <v>395100</v>
      </c>
      <c r="Q17" s="26"/>
      <c r="R17" s="26"/>
      <c r="S17" s="26"/>
    </row>
    <row r="18" spans="1:22" ht="66.75" customHeight="1" x14ac:dyDescent="0.25">
      <c r="A18" s="33" t="s">
        <v>50</v>
      </c>
      <c r="B18" s="34" t="s">
        <v>51</v>
      </c>
      <c r="C18" s="34" t="s">
        <v>52</v>
      </c>
      <c r="D18" s="35">
        <v>10</v>
      </c>
      <c r="E18" s="35">
        <v>15</v>
      </c>
      <c r="F18" s="35">
        <v>15</v>
      </c>
      <c r="G18" s="35">
        <v>15</v>
      </c>
      <c r="H18" s="35">
        <v>20</v>
      </c>
      <c r="I18" s="35">
        <v>20</v>
      </c>
      <c r="J18" s="35">
        <v>20</v>
      </c>
      <c r="K18" s="35">
        <v>20</v>
      </c>
      <c r="L18" s="35">
        <v>15</v>
      </c>
      <c r="M18" s="35">
        <v>20</v>
      </c>
      <c r="N18" s="35">
        <v>20</v>
      </c>
      <c r="O18" s="35">
        <v>10</v>
      </c>
      <c r="P18" s="29">
        <f>[1]Presupuesto!E34</f>
        <v>197550</v>
      </c>
      <c r="Q18" s="26"/>
      <c r="R18" s="26"/>
      <c r="S18" s="26"/>
    </row>
    <row r="19" spans="1:22" ht="71.25" customHeight="1" x14ac:dyDescent="0.25">
      <c r="A19" s="33" t="s">
        <v>53</v>
      </c>
      <c r="B19" s="34" t="s">
        <v>54</v>
      </c>
      <c r="C19" s="34" t="s">
        <v>55</v>
      </c>
      <c r="D19" s="35">
        <v>15</v>
      </c>
      <c r="E19" s="35">
        <v>50</v>
      </c>
      <c r="F19" s="35">
        <v>50</v>
      </c>
      <c r="G19" s="35">
        <v>50</v>
      </c>
      <c r="H19" s="35">
        <v>50</v>
      </c>
      <c r="I19" s="35">
        <v>50</v>
      </c>
      <c r="J19" s="35">
        <v>55</v>
      </c>
      <c r="K19" s="35">
        <v>50</v>
      </c>
      <c r="L19" s="35">
        <v>50</v>
      </c>
      <c r="M19" s="35">
        <v>50</v>
      </c>
      <c r="N19" s="35">
        <v>50</v>
      </c>
      <c r="O19" s="35">
        <v>10</v>
      </c>
      <c r="P19" s="29">
        <v>234610</v>
      </c>
      <c r="Q19" s="26"/>
      <c r="R19" s="26"/>
      <c r="S19" s="26"/>
    </row>
    <row r="20" spans="1:22" ht="71.25" customHeight="1" x14ac:dyDescent="0.25">
      <c r="A20" s="33" t="s">
        <v>56</v>
      </c>
      <c r="B20" s="34" t="s">
        <v>57</v>
      </c>
      <c r="C20" s="34" t="s">
        <v>49</v>
      </c>
      <c r="D20" s="35">
        <v>5</v>
      </c>
      <c r="E20" s="35">
        <v>5</v>
      </c>
      <c r="F20" s="35">
        <v>5</v>
      </c>
      <c r="G20" s="35">
        <v>5</v>
      </c>
      <c r="H20" s="35">
        <v>10</v>
      </c>
      <c r="I20" s="35">
        <v>10</v>
      </c>
      <c r="J20" s="35">
        <v>10</v>
      </c>
      <c r="K20" s="35">
        <v>10</v>
      </c>
      <c r="L20" s="35">
        <v>10</v>
      </c>
      <c r="M20" s="35">
        <v>10</v>
      </c>
      <c r="N20" s="35">
        <v>10</v>
      </c>
      <c r="O20" s="35">
        <v>10</v>
      </c>
      <c r="P20" s="29">
        <f>[1]Presupuesto!E48</f>
        <v>98775</v>
      </c>
      <c r="Q20" s="26"/>
      <c r="R20" s="26"/>
      <c r="S20" s="26"/>
    </row>
    <row r="21" spans="1:22" ht="43.5" customHeight="1" x14ac:dyDescent="0.3">
      <c r="A21" s="25" t="s">
        <v>58</v>
      </c>
      <c r="B21" s="26" t="s">
        <v>59</v>
      </c>
      <c r="C21" s="26" t="s">
        <v>60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29" t="s">
        <v>40</v>
      </c>
      <c r="Q21" s="30"/>
      <c r="R21" s="31"/>
      <c r="S21" s="32"/>
      <c r="V21" s="36"/>
    </row>
    <row r="22" spans="1:22" ht="62.25" customHeight="1" x14ac:dyDescent="0.25">
      <c r="A22" s="33" t="s">
        <v>61</v>
      </c>
      <c r="B22" s="34" t="s">
        <v>62</v>
      </c>
      <c r="C22" s="34" t="s">
        <v>63</v>
      </c>
      <c r="D22" s="35">
        <v>10</v>
      </c>
      <c r="E22" s="35">
        <v>15</v>
      </c>
      <c r="F22" s="35">
        <v>15</v>
      </c>
      <c r="G22" s="35">
        <v>15</v>
      </c>
      <c r="H22" s="35">
        <v>20</v>
      </c>
      <c r="I22" s="35">
        <v>20</v>
      </c>
      <c r="J22" s="35">
        <v>20</v>
      </c>
      <c r="K22" s="35">
        <v>20</v>
      </c>
      <c r="L22" s="35">
        <v>15</v>
      </c>
      <c r="M22" s="35">
        <v>20</v>
      </c>
      <c r="N22" s="35">
        <v>20</v>
      </c>
      <c r="O22" s="35">
        <v>10</v>
      </c>
      <c r="P22" s="29">
        <f>[1]Presupuesto!E57</f>
        <v>79020</v>
      </c>
      <c r="Q22" s="26"/>
      <c r="R22" s="26"/>
      <c r="S22" s="26"/>
    </row>
    <row r="23" spans="1:22" ht="57.75" customHeight="1" x14ac:dyDescent="0.25">
      <c r="A23" s="33" t="s">
        <v>64</v>
      </c>
      <c r="B23" s="34" t="s">
        <v>65</v>
      </c>
      <c r="C23" s="34" t="s">
        <v>55</v>
      </c>
      <c r="D23" s="35">
        <v>15</v>
      </c>
      <c r="E23" s="35">
        <v>50</v>
      </c>
      <c r="F23" s="35">
        <v>50</v>
      </c>
      <c r="G23" s="35">
        <v>50</v>
      </c>
      <c r="H23" s="35">
        <v>50</v>
      </c>
      <c r="I23" s="35">
        <v>50</v>
      </c>
      <c r="J23" s="35">
        <v>55</v>
      </c>
      <c r="K23" s="35">
        <v>50</v>
      </c>
      <c r="L23" s="35">
        <v>50</v>
      </c>
      <c r="M23" s="35">
        <v>50</v>
      </c>
      <c r="N23" s="35">
        <v>50</v>
      </c>
      <c r="O23" s="35">
        <v>10</v>
      </c>
      <c r="P23" s="29">
        <v>234610</v>
      </c>
      <c r="Q23" s="26"/>
      <c r="R23" s="26"/>
      <c r="S23" s="26"/>
    </row>
    <row r="24" spans="1:22" ht="64.5" customHeight="1" x14ac:dyDescent="0.25">
      <c r="A24" s="33" t="s">
        <v>66</v>
      </c>
      <c r="B24" s="34" t="s">
        <v>67</v>
      </c>
      <c r="C24" s="34" t="s">
        <v>63</v>
      </c>
      <c r="D24" s="35">
        <v>10</v>
      </c>
      <c r="E24" s="35">
        <v>15</v>
      </c>
      <c r="F24" s="35">
        <v>15</v>
      </c>
      <c r="G24" s="35">
        <v>15</v>
      </c>
      <c r="H24" s="35">
        <v>20</v>
      </c>
      <c r="I24" s="35">
        <v>20</v>
      </c>
      <c r="J24" s="35">
        <v>20</v>
      </c>
      <c r="K24" s="35">
        <v>20</v>
      </c>
      <c r="L24" s="35">
        <v>15</v>
      </c>
      <c r="M24" s="35">
        <v>20</v>
      </c>
      <c r="N24" s="35">
        <v>20</v>
      </c>
      <c r="O24" s="35">
        <v>10</v>
      </c>
      <c r="P24" s="29">
        <v>156815</v>
      </c>
      <c r="Q24" s="26"/>
      <c r="R24" s="26"/>
      <c r="S24" s="26"/>
    </row>
    <row r="25" spans="1:22" ht="69.75" customHeight="1" x14ac:dyDescent="0.25">
      <c r="A25" s="33" t="s">
        <v>68</v>
      </c>
      <c r="B25" s="34" t="s">
        <v>69</v>
      </c>
      <c r="C25" s="34" t="s">
        <v>70</v>
      </c>
      <c r="D25" s="35">
        <v>5</v>
      </c>
      <c r="E25" s="35">
        <v>5</v>
      </c>
      <c r="F25" s="35">
        <v>5</v>
      </c>
      <c r="G25" s="35">
        <v>5</v>
      </c>
      <c r="H25" s="35">
        <v>10</v>
      </c>
      <c r="I25" s="35">
        <v>10</v>
      </c>
      <c r="J25" s="35">
        <v>10</v>
      </c>
      <c r="K25" s="35">
        <v>10</v>
      </c>
      <c r="L25" s="35">
        <v>10</v>
      </c>
      <c r="M25" s="35">
        <v>10</v>
      </c>
      <c r="N25" s="35">
        <v>10</v>
      </c>
      <c r="O25" s="35">
        <v>10</v>
      </c>
      <c r="P25" s="29">
        <f>[1]Presupuesto!E78</f>
        <v>39510</v>
      </c>
      <c r="Q25" s="26"/>
      <c r="R25" s="26"/>
      <c r="S25" s="26"/>
    </row>
    <row r="26" spans="1:22" ht="53.25" customHeight="1" x14ac:dyDescent="0.25">
      <c r="A26" s="33" t="s">
        <v>71</v>
      </c>
      <c r="B26" s="34" t="s">
        <v>72</v>
      </c>
      <c r="C26" s="34" t="s">
        <v>63</v>
      </c>
      <c r="D26" s="35">
        <v>10</v>
      </c>
      <c r="E26" s="35">
        <v>15</v>
      </c>
      <c r="F26" s="35">
        <v>15</v>
      </c>
      <c r="G26" s="35">
        <v>15</v>
      </c>
      <c r="H26" s="35">
        <v>20</v>
      </c>
      <c r="I26" s="35">
        <v>20</v>
      </c>
      <c r="J26" s="35">
        <v>20</v>
      </c>
      <c r="K26" s="35">
        <v>20</v>
      </c>
      <c r="L26" s="35">
        <v>15</v>
      </c>
      <c r="M26" s="35">
        <v>20</v>
      </c>
      <c r="N26" s="35">
        <v>20</v>
      </c>
      <c r="O26" s="35">
        <v>10</v>
      </c>
      <c r="P26" s="29">
        <f>[1]Presupuesto!E85</f>
        <v>59265</v>
      </c>
      <c r="Q26" s="26"/>
      <c r="R26" s="26"/>
      <c r="S26" s="26"/>
    </row>
    <row r="27" spans="1:22" ht="56.25" customHeight="1" x14ac:dyDescent="0.25">
      <c r="A27" s="33" t="s">
        <v>73</v>
      </c>
      <c r="B27" s="34" t="s">
        <v>74</v>
      </c>
      <c r="C27" s="34" t="s">
        <v>63</v>
      </c>
      <c r="D27" s="35">
        <v>10</v>
      </c>
      <c r="E27" s="35">
        <v>15</v>
      </c>
      <c r="F27" s="35">
        <v>15</v>
      </c>
      <c r="G27" s="35">
        <v>15</v>
      </c>
      <c r="H27" s="35">
        <v>20</v>
      </c>
      <c r="I27" s="35">
        <v>20</v>
      </c>
      <c r="J27" s="35">
        <v>20</v>
      </c>
      <c r="K27" s="35">
        <v>20</v>
      </c>
      <c r="L27" s="35">
        <v>15</v>
      </c>
      <c r="M27" s="35">
        <v>20</v>
      </c>
      <c r="N27" s="35">
        <v>20</v>
      </c>
      <c r="O27" s="35">
        <v>10</v>
      </c>
      <c r="P27" s="29">
        <f>[1]Presupuesto!E92</f>
        <v>79020</v>
      </c>
      <c r="Q27" s="26"/>
      <c r="R27" s="26"/>
      <c r="S27" s="26"/>
    </row>
    <row r="28" spans="1:22" s="38" customFormat="1" ht="33" x14ac:dyDescent="0.25">
      <c r="A28" s="25" t="s">
        <v>75</v>
      </c>
      <c r="B28" s="34" t="s">
        <v>76</v>
      </c>
      <c r="C28" s="34" t="s">
        <v>77</v>
      </c>
      <c r="D28" s="35">
        <v>20</v>
      </c>
      <c r="E28" s="35">
        <v>56</v>
      </c>
      <c r="F28" s="35">
        <v>56</v>
      </c>
      <c r="G28" s="35">
        <v>56</v>
      </c>
      <c r="H28" s="35">
        <v>56</v>
      </c>
      <c r="I28" s="35">
        <v>56</v>
      </c>
      <c r="J28" s="35">
        <v>56</v>
      </c>
      <c r="K28" s="35">
        <v>56</v>
      </c>
      <c r="L28" s="35">
        <v>56</v>
      </c>
      <c r="M28" s="35">
        <v>56</v>
      </c>
      <c r="N28" s="35">
        <v>56</v>
      </c>
      <c r="O28" s="35">
        <v>20</v>
      </c>
      <c r="P28" s="29" t="s">
        <v>40</v>
      </c>
      <c r="Q28" s="26"/>
      <c r="R28" s="26"/>
      <c r="S28" s="26"/>
      <c r="T28" s="37"/>
    </row>
    <row r="29" spans="1:22" ht="32.25" customHeight="1" x14ac:dyDescent="0.25">
      <c r="A29" s="39" t="s">
        <v>78</v>
      </c>
      <c r="B29" s="26" t="s">
        <v>79</v>
      </c>
      <c r="C29" s="26" t="s">
        <v>80</v>
      </c>
      <c r="D29" s="26"/>
      <c r="E29" s="26"/>
      <c r="F29" s="26"/>
      <c r="G29" s="40"/>
      <c r="H29" s="26"/>
      <c r="I29" s="26"/>
      <c r="J29" s="26"/>
      <c r="K29" s="26"/>
      <c r="L29" s="26"/>
      <c r="M29" s="26"/>
      <c r="N29" s="26"/>
      <c r="O29" s="26"/>
      <c r="P29" s="29" t="s">
        <v>40</v>
      </c>
      <c r="Q29" s="41"/>
      <c r="R29" s="26"/>
      <c r="S29" s="26"/>
    </row>
    <row r="30" spans="1:22" ht="52.5" customHeight="1" x14ac:dyDescent="0.25">
      <c r="A30" s="33" t="s">
        <v>81</v>
      </c>
      <c r="B30" s="34" t="s">
        <v>82</v>
      </c>
      <c r="C30" s="34" t="s">
        <v>83</v>
      </c>
      <c r="D30" s="35">
        <v>25</v>
      </c>
      <c r="E30" s="39"/>
      <c r="F30" s="39"/>
      <c r="G30" s="42"/>
      <c r="H30" s="42"/>
      <c r="I30" s="42"/>
      <c r="J30" s="39"/>
      <c r="K30" s="39"/>
      <c r="L30" s="39"/>
      <c r="M30" s="39"/>
      <c r="N30" s="39"/>
      <c r="O30" s="39"/>
      <c r="P30" s="29" t="s">
        <v>40</v>
      </c>
      <c r="Q30" s="41"/>
      <c r="R30" s="43" t="s">
        <v>84</v>
      </c>
      <c r="S30" s="44"/>
    </row>
    <row r="31" spans="1:22" ht="77.25" customHeight="1" x14ac:dyDescent="0.25">
      <c r="A31" s="33" t="s">
        <v>85</v>
      </c>
      <c r="B31" s="34" t="s">
        <v>79</v>
      </c>
      <c r="C31" s="34" t="s">
        <v>83</v>
      </c>
      <c r="D31" s="39"/>
      <c r="E31" s="35">
        <v>25</v>
      </c>
      <c r="F31" s="39"/>
      <c r="G31" s="42"/>
      <c r="H31" s="42"/>
      <c r="I31" s="42"/>
      <c r="J31" s="39"/>
      <c r="K31" s="39"/>
      <c r="L31" s="39"/>
      <c r="M31" s="39"/>
      <c r="N31" s="39"/>
      <c r="O31" s="39"/>
      <c r="P31" s="29" t="s">
        <v>40</v>
      </c>
      <c r="Q31" s="41"/>
      <c r="R31" s="43" t="s">
        <v>84</v>
      </c>
      <c r="S31" s="44"/>
    </row>
    <row r="32" spans="1:22" ht="64.5" customHeight="1" x14ac:dyDescent="0.3">
      <c r="A32" s="33" t="s">
        <v>86</v>
      </c>
      <c r="B32" s="34" t="s">
        <v>87</v>
      </c>
      <c r="C32" s="34" t="s">
        <v>83</v>
      </c>
      <c r="D32" s="45"/>
      <c r="E32" s="45"/>
      <c r="F32" s="35">
        <v>25</v>
      </c>
      <c r="G32" s="46"/>
      <c r="H32" s="46"/>
      <c r="I32" s="46"/>
      <c r="J32" s="45"/>
      <c r="K32" s="45"/>
      <c r="L32" s="45"/>
      <c r="M32" s="45"/>
      <c r="N32" s="45"/>
      <c r="O32" s="45"/>
      <c r="P32" s="29" t="s">
        <v>40</v>
      </c>
      <c r="Q32" s="41"/>
      <c r="R32" s="43" t="s">
        <v>84</v>
      </c>
      <c r="S32" s="47"/>
    </row>
    <row r="33" spans="1:19" ht="54.75" customHeight="1" x14ac:dyDescent="0.3">
      <c r="A33" s="33" t="s">
        <v>88</v>
      </c>
      <c r="B33" s="34" t="s">
        <v>89</v>
      </c>
      <c r="C33" s="34" t="s">
        <v>83</v>
      </c>
      <c r="D33" s="45"/>
      <c r="E33" s="45"/>
      <c r="F33" s="45"/>
      <c r="G33" s="35">
        <v>25</v>
      </c>
      <c r="H33" s="46"/>
      <c r="I33" s="46"/>
      <c r="J33" s="45"/>
      <c r="K33" s="45"/>
      <c r="L33" s="45"/>
      <c r="M33" s="45"/>
      <c r="N33" s="45"/>
      <c r="O33" s="45"/>
      <c r="P33" s="29" t="s">
        <v>40</v>
      </c>
      <c r="Q33" s="41"/>
      <c r="R33" s="43" t="s">
        <v>84</v>
      </c>
      <c r="S33" s="47"/>
    </row>
    <row r="34" spans="1:19" ht="42.75" x14ac:dyDescent="0.3">
      <c r="A34" s="33" t="s">
        <v>90</v>
      </c>
      <c r="B34" s="34" t="s">
        <v>91</v>
      </c>
      <c r="C34" s="34" t="s">
        <v>92</v>
      </c>
      <c r="D34" s="45"/>
      <c r="E34" s="45"/>
      <c r="F34" s="45"/>
      <c r="G34" s="46"/>
      <c r="H34" s="35">
        <v>60</v>
      </c>
      <c r="I34" s="46"/>
      <c r="J34" s="45"/>
      <c r="K34" s="45"/>
      <c r="L34" s="45"/>
      <c r="M34" s="45"/>
      <c r="N34" s="45"/>
      <c r="O34" s="45"/>
      <c r="P34" s="29" t="s">
        <v>40</v>
      </c>
      <c r="Q34" s="41"/>
      <c r="R34" s="43" t="s">
        <v>84</v>
      </c>
      <c r="S34" s="47"/>
    </row>
    <row r="35" spans="1:19" ht="42.75" x14ac:dyDescent="0.3">
      <c r="A35" s="33" t="s">
        <v>93</v>
      </c>
      <c r="B35" s="34" t="s">
        <v>94</v>
      </c>
      <c r="C35" s="34" t="s">
        <v>95</v>
      </c>
      <c r="D35" s="45"/>
      <c r="E35" s="45"/>
      <c r="F35" s="45"/>
      <c r="G35" s="46"/>
      <c r="H35" s="46"/>
      <c r="I35" s="35">
        <v>60</v>
      </c>
      <c r="J35" s="45"/>
      <c r="K35" s="45"/>
      <c r="L35" s="45"/>
      <c r="M35" s="45"/>
      <c r="N35" s="45"/>
      <c r="O35" s="45"/>
      <c r="P35" s="29" t="s">
        <v>40</v>
      </c>
      <c r="Q35" s="41"/>
      <c r="R35" s="43" t="s">
        <v>84</v>
      </c>
      <c r="S35" s="47"/>
    </row>
    <row r="36" spans="1:19" ht="42.75" x14ac:dyDescent="0.3">
      <c r="A36" s="33" t="s">
        <v>96</v>
      </c>
      <c r="B36" s="34" t="s">
        <v>89</v>
      </c>
      <c r="C36" s="34" t="s">
        <v>95</v>
      </c>
      <c r="D36" s="45"/>
      <c r="E36" s="45"/>
      <c r="F36" s="45"/>
      <c r="G36" s="46"/>
      <c r="H36" s="46"/>
      <c r="I36" s="46"/>
      <c r="J36" s="35">
        <v>60</v>
      </c>
      <c r="K36" s="45"/>
      <c r="L36" s="45"/>
      <c r="M36" s="45"/>
      <c r="N36" s="45"/>
      <c r="O36" s="45"/>
      <c r="P36" s="29" t="s">
        <v>40</v>
      </c>
      <c r="Q36" s="41"/>
      <c r="R36" s="43" t="s">
        <v>84</v>
      </c>
      <c r="S36" s="47"/>
    </row>
    <row r="37" spans="1:19" ht="33" x14ac:dyDescent="0.3">
      <c r="A37" s="33" t="s">
        <v>97</v>
      </c>
      <c r="B37" s="34" t="s">
        <v>98</v>
      </c>
      <c r="C37" s="34" t="s">
        <v>99</v>
      </c>
      <c r="D37" s="45"/>
      <c r="E37" s="45"/>
      <c r="F37" s="45"/>
      <c r="G37" s="46"/>
      <c r="H37" s="46"/>
      <c r="I37" s="35">
        <v>4</v>
      </c>
      <c r="J37" s="48"/>
      <c r="K37" s="45"/>
      <c r="L37" s="45"/>
      <c r="M37" s="45"/>
      <c r="N37" s="45"/>
      <c r="O37" s="45"/>
      <c r="P37" s="29" t="s">
        <v>40</v>
      </c>
      <c r="Q37" s="41"/>
      <c r="R37" s="43"/>
      <c r="S37" s="47"/>
    </row>
    <row r="38" spans="1:19" ht="71.25" x14ac:dyDescent="0.3">
      <c r="A38" s="33" t="s">
        <v>100</v>
      </c>
      <c r="B38" s="34" t="s">
        <v>98</v>
      </c>
      <c r="C38" s="34" t="s">
        <v>99</v>
      </c>
      <c r="D38" s="48"/>
      <c r="E38" s="35">
        <v>4</v>
      </c>
      <c r="F38" s="46"/>
      <c r="G38" s="46"/>
      <c r="H38" s="46"/>
      <c r="I38" s="46"/>
      <c r="J38" s="48"/>
      <c r="K38" s="48"/>
      <c r="L38" s="48"/>
      <c r="M38" s="48"/>
      <c r="N38" s="48"/>
      <c r="O38" s="48"/>
      <c r="P38" s="29" t="s">
        <v>40</v>
      </c>
      <c r="Q38" s="41"/>
      <c r="R38" s="49" t="s">
        <v>101</v>
      </c>
      <c r="S38" s="50"/>
    </row>
    <row r="39" spans="1:19" ht="17.25" x14ac:dyDescent="0.25">
      <c r="A39" s="25" t="s">
        <v>102</v>
      </c>
      <c r="B39" s="26" t="s">
        <v>103</v>
      </c>
      <c r="C39" s="26" t="s">
        <v>104</v>
      </c>
      <c r="D39" s="26"/>
      <c r="E39" s="26"/>
      <c r="F39" s="26"/>
      <c r="G39" s="51"/>
      <c r="H39" s="26"/>
      <c r="I39" s="26"/>
      <c r="J39" s="26"/>
      <c r="K39" s="26"/>
      <c r="L39" s="26"/>
      <c r="M39" s="26"/>
      <c r="N39" s="26"/>
      <c r="O39" s="26"/>
      <c r="P39" s="29" t="s">
        <v>40</v>
      </c>
      <c r="Q39" s="41"/>
      <c r="R39" s="26"/>
      <c r="S39" s="26"/>
    </row>
    <row r="40" spans="1:19" ht="165" x14ac:dyDescent="0.3">
      <c r="A40" s="33" t="s">
        <v>105</v>
      </c>
      <c r="B40" s="34" t="s">
        <v>106</v>
      </c>
      <c r="C40" s="34" t="s">
        <v>107</v>
      </c>
      <c r="D40" s="48"/>
      <c r="E40" s="48"/>
      <c r="F40" s="35">
        <v>15</v>
      </c>
      <c r="G40" s="46"/>
      <c r="H40" s="46"/>
      <c r="I40" s="46"/>
      <c r="J40" s="48"/>
      <c r="K40" s="48"/>
      <c r="L40" s="48"/>
      <c r="M40" s="48"/>
      <c r="N40" s="48"/>
      <c r="O40" s="48"/>
      <c r="P40" s="29">
        <v>39000</v>
      </c>
      <c r="Q40" s="41"/>
      <c r="R40" s="52"/>
      <c r="S40" s="48" t="s">
        <v>108</v>
      </c>
    </row>
    <row r="41" spans="1:19" ht="42.75" x14ac:dyDescent="0.25">
      <c r="A41" s="25" t="s">
        <v>109</v>
      </c>
      <c r="B41" s="26" t="s">
        <v>110</v>
      </c>
      <c r="C41" s="26" t="s">
        <v>111</v>
      </c>
      <c r="D41" s="26"/>
      <c r="E41" s="35">
        <v>5</v>
      </c>
      <c r="F41" s="26"/>
      <c r="G41" s="51"/>
      <c r="H41" s="26"/>
      <c r="I41" s="26"/>
      <c r="J41" s="26"/>
      <c r="K41" s="26"/>
      <c r="L41" s="26"/>
      <c r="M41" s="26"/>
      <c r="N41" s="26"/>
      <c r="O41" s="26"/>
      <c r="P41" s="29">
        <v>195000</v>
      </c>
      <c r="Q41" s="41"/>
      <c r="R41" s="26"/>
      <c r="S41" s="26"/>
    </row>
    <row r="42" spans="1:19" ht="71.25" x14ac:dyDescent="0.25">
      <c r="A42" s="25" t="s">
        <v>112</v>
      </c>
      <c r="B42" s="26" t="s">
        <v>113</v>
      </c>
      <c r="C42" s="26" t="s">
        <v>114</v>
      </c>
      <c r="D42" s="26"/>
      <c r="E42" s="26"/>
      <c r="F42" s="35">
        <v>45</v>
      </c>
      <c r="G42" s="40"/>
      <c r="H42" s="26"/>
      <c r="I42" s="26"/>
      <c r="J42" s="26"/>
      <c r="K42" s="26"/>
      <c r="L42" s="26"/>
      <c r="M42" s="26"/>
      <c r="N42" s="26"/>
      <c r="O42" s="26"/>
      <c r="P42" s="29">
        <v>103363</v>
      </c>
      <c r="Q42" s="41"/>
      <c r="R42" s="26"/>
      <c r="S42" s="26"/>
    </row>
    <row r="43" spans="1:19" ht="105" customHeight="1" x14ac:dyDescent="0.25">
      <c r="A43" s="25" t="s">
        <v>115</v>
      </c>
      <c r="B43" s="26" t="s">
        <v>116</v>
      </c>
      <c r="C43" s="26" t="s">
        <v>117</v>
      </c>
      <c r="D43" s="26"/>
      <c r="E43" s="26"/>
      <c r="F43" s="26"/>
      <c r="G43" s="35">
        <v>9</v>
      </c>
      <c r="H43" s="26"/>
      <c r="I43" s="26"/>
      <c r="J43" s="26"/>
      <c r="K43" s="26"/>
      <c r="L43" s="26"/>
      <c r="M43" s="26"/>
      <c r="N43" s="26"/>
      <c r="O43" s="26"/>
      <c r="P43" s="29" t="s">
        <v>40</v>
      </c>
      <c r="Q43" s="41"/>
      <c r="R43" s="26" t="s">
        <v>118</v>
      </c>
      <c r="S43" s="26"/>
    </row>
    <row r="44" spans="1:19" ht="17.25" x14ac:dyDescent="0.25">
      <c r="A44" s="25" t="s">
        <v>119</v>
      </c>
      <c r="B44" s="26" t="s">
        <v>120</v>
      </c>
      <c r="C44" s="26" t="s">
        <v>121</v>
      </c>
      <c r="D44" s="26"/>
      <c r="E44" s="35">
        <v>2</v>
      </c>
      <c r="F44" s="26"/>
      <c r="G44" s="40"/>
      <c r="H44" s="26"/>
      <c r="I44" s="26"/>
      <c r="J44" s="26"/>
      <c r="K44" s="26"/>
      <c r="L44" s="26"/>
      <c r="M44" s="26"/>
      <c r="N44" s="26"/>
      <c r="O44" s="26"/>
      <c r="P44" s="29" t="s">
        <v>40</v>
      </c>
      <c r="Q44" s="41"/>
      <c r="R44" s="26" t="s">
        <v>122</v>
      </c>
      <c r="S44" s="26"/>
    </row>
    <row r="45" spans="1:19" ht="28.5" x14ac:dyDescent="0.25">
      <c r="A45" s="25" t="s">
        <v>123</v>
      </c>
      <c r="B45" s="26" t="s">
        <v>124</v>
      </c>
      <c r="C45" s="26" t="s">
        <v>125</v>
      </c>
      <c r="D45" s="48"/>
      <c r="E45" s="35">
        <v>1</v>
      </c>
      <c r="F45" s="48"/>
      <c r="G45" s="48"/>
      <c r="H45" s="53"/>
      <c r="I45" s="53"/>
      <c r="J45" s="35">
        <v>1</v>
      </c>
      <c r="K45" s="48"/>
      <c r="L45" s="48"/>
      <c r="M45" s="48"/>
      <c r="N45" s="48"/>
      <c r="O45" s="48"/>
      <c r="P45" s="29">
        <v>21785</v>
      </c>
      <c r="Q45" s="54"/>
      <c r="R45" s="55"/>
      <c r="S45" s="56" t="s">
        <v>126</v>
      </c>
    </row>
    <row r="46" spans="1:19" ht="33" x14ac:dyDescent="0.25">
      <c r="A46" s="33" t="s">
        <v>127</v>
      </c>
      <c r="B46" s="34" t="s">
        <v>128</v>
      </c>
      <c r="C46" s="34" t="s">
        <v>129</v>
      </c>
      <c r="D46" s="35">
        <v>1</v>
      </c>
      <c r="E46" s="48"/>
      <c r="F46" s="48"/>
      <c r="G46" s="57"/>
      <c r="H46" s="57"/>
      <c r="I46" s="57"/>
      <c r="J46" s="48"/>
      <c r="K46" s="48"/>
      <c r="L46" s="48"/>
      <c r="M46" s="48"/>
      <c r="N46" s="48"/>
      <c r="O46" s="48"/>
      <c r="P46" s="29">
        <v>33996</v>
      </c>
      <c r="Q46" s="54"/>
      <c r="R46" s="55"/>
      <c r="S46" s="56" t="s">
        <v>126</v>
      </c>
    </row>
    <row r="47" spans="1:19" ht="17.25" x14ac:dyDescent="0.3">
      <c r="A47" s="33" t="s">
        <v>130</v>
      </c>
      <c r="B47" s="34" t="s">
        <v>131</v>
      </c>
      <c r="C47" s="34" t="s">
        <v>132</v>
      </c>
      <c r="D47" s="56"/>
      <c r="E47" s="35">
        <v>1</v>
      </c>
      <c r="F47" s="48"/>
      <c r="G47" s="48"/>
      <c r="H47" s="48"/>
      <c r="I47" s="48"/>
      <c r="J47" s="48"/>
      <c r="K47" s="48"/>
      <c r="L47" s="35">
        <v>1</v>
      </c>
      <c r="M47" s="58"/>
      <c r="N47" s="48"/>
      <c r="O47" s="46"/>
      <c r="P47" s="29" t="s">
        <v>40</v>
      </c>
      <c r="Q47" s="46"/>
      <c r="R47" s="52"/>
      <c r="S47" s="46"/>
    </row>
    <row r="48" spans="1:19" ht="17.25" x14ac:dyDescent="0.25">
      <c r="A48" s="33" t="s">
        <v>133</v>
      </c>
      <c r="B48" s="34" t="s">
        <v>134</v>
      </c>
      <c r="C48" s="34" t="s">
        <v>135</v>
      </c>
      <c r="D48" s="48"/>
      <c r="E48" s="48"/>
      <c r="F48" s="35">
        <v>1</v>
      </c>
      <c r="G48" s="57"/>
      <c r="H48" s="57"/>
      <c r="I48" s="35">
        <v>1</v>
      </c>
      <c r="J48" s="48"/>
      <c r="K48" s="48"/>
      <c r="L48" s="35">
        <v>1</v>
      </c>
      <c r="M48" s="48"/>
      <c r="N48" s="48"/>
      <c r="O48" s="35">
        <v>1</v>
      </c>
      <c r="P48" s="29">
        <v>14550</v>
      </c>
      <c r="Q48" s="54"/>
      <c r="R48" s="55"/>
      <c r="S48" s="56" t="s">
        <v>126</v>
      </c>
    </row>
    <row r="49" spans="1:20" ht="33" x14ac:dyDescent="0.3">
      <c r="A49" s="33" t="s">
        <v>136</v>
      </c>
      <c r="B49" s="34" t="s">
        <v>137</v>
      </c>
      <c r="C49" s="34" t="s">
        <v>138</v>
      </c>
      <c r="D49" s="48"/>
      <c r="E49" s="46"/>
      <c r="F49" s="48"/>
      <c r="G49" s="35">
        <v>1</v>
      </c>
      <c r="H49" s="46"/>
      <c r="I49" s="46"/>
      <c r="J49" s="46"/>
      <c r="K49" s="35">
        <v>1</v>
      </c>
      <c r="L49" s="48"/>
      <c r="M49" s="46"/>
      <c r="N49" s="46"/>
      <c r="O49" s="48"/>
      <c r="P49" s="29">
        <v>25050</v>
      </c>
      <c r="Q49" s="59"/>
      <c r="R49" s="60"/>
      <c r="S49" s="59"/>
    </row>
    <row r="50" spans="1:20" ht="42.75" x14ac:dyDescent="0.3">
      <c r="A50" s="33" t="s">
        <v>139</v>
      </c>
      <c r="B50" s="34" t="s">
        <v>140</v>
      </c>
      <c r="C50" s="34" t="s">
        <v>141</v>
      </c>
      <c r="D50" s="56"/>
      <c r="E50" s="48"/>
      <c r="F50" s="35">
        <v>1</v>
      </c>
      <c r="G50" s="48"/>
      <c r="H50" s="35">
        <v>1</v>
      </c>
      <c r="I50" s="48"/>
      <c r="J50" s="35">
        <v>1</v>
      </c>
      <c r="K50" s="48"/>
      <c r="L50" s="35">
        <v>1</v>
      </c>
      <c r="M50" s="61"/>
      <c r="N50" s="48"/>
      <c r="O50" s="35">
        <v>1</v>
      </c>
      <c r="P50" s="29">
        <v>24000</v>
      </c>
      <c r="Q50" s="62"/>
      <c r="R50" s="63" t="s">
        <v>142</v>
      </c>
      <c r="S50" s="59"/>
    </row>
    <row r="51" spans="1:20" ht="33" x14ac:dyDescent="0.3">
      <c r="A51" s="33" t="s">
        <v>143</v>
      </c>
      <c r="B51" s="34" t="s">
        <v>144</v>
      </c>
      <c r="C51" s="34" t="s">
        <v>145</v>
      </c>
      <c r="D51" s="56"/>
      <c r="E51" s="48"/>
      <c r="F51" s="35">
        <v>1</v>
      </c>
      <c r="G51" s="48"/>
      <c r="H51" s="48"/>
      <c r="I51" s="35">
        <v>1</v>
      </c>
      <c r="J51" s="48"/>
      <c r="K51" s="48"/>
      <c r="L51" s="48"/>
      <c r="M51" s="61"/>
      <c r="N51" s="61"/>
      <c r="O51" s="57"/>
      <c r="P51" s="29">
        <v>50950</v>
      </c>
      <c r="Q51" s="59"/>
      <c r="R51" s="60"/>
      <c r="S51" s="59"/>
    </row>
    <row r="52" spans="1:20" ht="33" x14ac:dyDescent="0.3">
      <c r="A52" s="33" t="s">
        <v>146</v>
      </c>
      <c r="B52" s="34" t="s">
        <v>147</v>
      </c>
      <c r="C52" s="34" t="s">
        <v>148</v>
      </c>
      <c r="D52" s="56"/>
      <c r="E52" s="48"/>
      <c r="F52" s="35">
        <v>1</v>
      </c>
      <c r="G52" s="48"/>
      <c r="H52" s="39"/>
      <c r="I52" s="35">
        <v>1</v>
      </c>
      <c r="J52" s="39"/>
      <c r="K52" s="26"/>
      <c r="L52" s="35">
        <v>1</v>
      </c>
      <c r="M52" s="44"/>
      <c r="N52" s="44"/>
      <c r="O52" s="35">
        <v>1</v>
      </c>
      <c r="P52" s="29">
        <v>50950</v>
      </c>
      <c r="Q52" s="46"/>
      <c r="R52" s="52"/>
      <c r="S52" s="46"/>
    </row>
    <row r="53" spans="1:20" ht="33" x14ac:dyDescent="0.3">
      <c r="A53" s="33" t="s">
        <v>149</v>
      </c>
      <c r="B53" s="34" t="s">
        <v>147</v>
      </c>
      <c r="C53" s="34" t="s">
        <v>148</v>
      </c>
      <c r="D53" s="56"/>
      <c r="E53" s="48"/>
      <c r="F53" s="35">
        <v>1</v>
      </c>
      <c r="G53" s="48"/>
      <c r="H53" s="39"/>
      <c r="I53" s="35">
        <v>1</v>
      </c>
      <c r="J53" s="39"/>
      <c r="K53" s="26"/>
      <c r="L53" s="35">
        <v>1</v>
      </c>
      <c r="M53" s="44"/>
      <c r="N53" s="44"/>
      <c r="O53" s="35">
        <v>1</v>
      </c>
      <c r="P53" s="29">
        <v>75000</v>
      </c>
      <c r="Q53" s="46"/>
      <c r="R53" s="52"/>
      <c r="S53" s="46"/>
    </row>
    <row r="54" spans="1:20" ht="42.75" x14ac:dyDescent="0.3">
      <c r="A54" s="33" t="s">
        <v>150</v>
      </c>
      <c r="B54" s="34" t="s">
        <v>151</v>
      </c>
      <c r="C54" s="34" t="s">
        <v>152</v>
      </c>
      <c r="D54" s="56"/>
      <c r="E54" s="48"/>
      <c r="F54" s="48"/>
      <c r="G54" s="48"/>
      <c r="H54" s="48"/>
      <c r="I54" s="35">
        <v>100</v>
      </c>
      <c r="J54" s="48"/>
      <c r="K54" s="48"/>
      <c r="L54" s="48"/>
      <c r="M54" s="57"/>
      <c r="N54" s="57"/>
      <c r="O54" s="35">
        <v>100</v>
      </c>
      <c r="P54" s="29">
        <v>75000</v>
      </c>
      <c r="Q54" s="46"/>
      <c r="R54" s="43" t="s">
        <v>142</v>
      </c>
      <c r="S54" s="46"/>
    </row>
    <row r="55" spans="1:20" ht="42.75" x14ac:dyDescent="0.3">
      <c r="A55" s="33" t="s">
        <v>153</v>
      </c>
      <c r="B55" s="34" t="s">
        <v>154</v>
      </c>
      <c r="C55" s="34" t="s">
        <v>155</v>
      </c>
      <c r="D55" s="56"/>
      <c r="E55" s="48"/>
      <c r="F55" s="35">
        <v>50</v>
      </c>
      <c r="G55" s="48"/>
      <c r="H55" s="48"/>
      <c r="I55" s="35">
        <v>50</v>
      </c>
      <c r="J55" s="48"/>
      <c r="K55" s="48"/>
      <c r="L55" s="35">
        <v>50</v>
      </c>
      <c r="M55" s="57"/>
      <c r="N55" s="57"/>
      <c r="O55" s="35">
        <v>50</v>
      </c>
      <c r="P55" s="29">
        <v>78830</v>
      </c>
      <c r="Q55" s="46"/>
      <c r="R55" s="43" t="s">
        <v>142</v>
      </c>
      <c r="S55" s="46"/>
    </row>
    <row r="56" spans="1:20" ht="42.75" x14ac:dyDescent="0.3">
      <c r="A56" s="33" t="s">
        <v>156</v>
      </c>
      <c r="B56" s="34" t="s">
        <v>157</v>
      </c>
      <c r="C56" s="34" t="s">
        <v>158</v>
      </c>
      <c r="D56" s="35">
        <v>208</v>
      </c>
      <c r="E56" s="35">
        <v>208</v>
      </c>
      <c r="F56" s="35">
        <v>209</v>
      </c>
      <c r="G56" s="35">
        <v>208</v>
      </c>
      <c r="H56" s="35">
        <v>208</v>
      </c>
      <c r="I56" s="35">
        <v>210</v>
      </c>
      <c r="J56" s="35">
        <v>208</v>
      </c>
      <c r="K56" s="35">
        <v>208</v>
      </c>
      <c r="L56" s="35">
        <v>209</v>
      </c>
      <c r="M56" s="35">
        <v>208</v>
      </c>
      <c r="N56" s="35">
        <v>208</v>
      </c>
      <c r="O56" s="35">
        <v>210</v>
      </c>
      <c r="P56" s="64" t="s">
        <v>40</v>
      </c>
      <c r="Q56" s="59"/>
      <c r="R56" s="63" t="s">
        <v>142</v>
      </c>
      <c r="S56" s="59"/>
    </row>
    <row r="57" spans="1:20" ht="57" x14ac:dyDescent="0.3">
      <c r="A57" s="25" t="s">
        <v>159</v>
      </c>
      <c r="B57" s="26" t="s">
        <v>160</v>
      </c>
      <c r="C57" s="26" t="s">
        <v>161</v>
      </c>
      <c r="D57" s="35">
        <v>1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4"/>
      <c r="Q57" s="66"/>
      <c r="R57" s="67" t="s">
        <v>162</v>
      </c>
      <c r="S57" s="66"/>
    </row>
    <row r="58" spans="1:20" ht="60" customHeight="1" x14ac:dyDescent="0.25">
      <c r="A58" s="21" t="s">
        <v>163</v>
      </c>
      <c r="B58" s="21" t="s">
        <v>164</v>
      </c>
      <c r="C58" s="22" t="s">
        <v>165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3">
        <f>SUM(P59:P75)</f>
        <v>440675</v>
      </c>
      <c r="Q58" s="21"/>
      <c r="R58" s="21"/>
      <c r="S58" s="21"/>
      <c r="T58" s="24"/>
    </row>
    <row r="59" spans="1:20" ht="87.75" customHeight="1" x14ac:dyDescent="0.25">
      <c r="A59" s="25" t="s">
        <v>166</v>
      </c>
      <c r="B59" s="26" t="s">
        <v>167</v>
      </c>
      <c r="C59" s="26" t="s">
        <v>168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29">
        <v>192650</v>
      </c>
      <c r="Q59" s="30"/>
      <c r="R59" s="31"/>
      <c r="S59" s="32"/>
    </row>
    <row r="60" spans="1:20" ht="33" x14ac:dyDescent="0.25">
      <c r="A60" s="33" t="s">
        <v>169</v>
      </c>
      <c r="B60" s="34" t="s">
        <v>170</v>
      </c>
      <c r="C60" s="34" t="s">
        <v>168</v>
      </c>
      <c r="D60" s="35">
        <v>150</v>
      </c>
      <c r="E60" s="35">
        <v>470</v>
      </c>
      <c r="F60" s="35">
        <v>470</v>
      </c>
      <c r="G60" s="35">
        <v>470</v>
      </c>
      <c r="H60" s="35">
        <v>470</v>
      </c>
      <c r="I60" s="35">
        <v>470</v>
      </c>
      <c r="J60" s="35">
        <v>470</v>
      </c>
      <c r="K60" s="35">
        <v>470</v>
      </c>
      <c r="L60" s="35">
        <v>470</v>
      </c>
      <c r="M60" s="35">
        <v>470</v>
      </c>
      <c r="N60" s="35">
        <v>470</v>
      </c>
      <c r="O60" s="35">
        <v>150</v>
      </c>
      <c r="P60" s="29">
        <f>[1]Presupuesto!E104</f>
        <v>60000</v>
      </c>
      <c r="Q60" s="26"/>
      <c r="R60" s="26"/>
      <c r="S60" s="26"/>
    </row>
    <row r="61" spans="1:20" ht="28.5" x14ac:dyDescent="0.25">
      <c r="A61" s="25" t="s">
        <v>171</v>
      </c>
      <c r="B61" s="34" t="s">
        <v>172</v>
      </c>
      <c r="C61" s="34" t="s">
        <v>173</v>
      </c>
      <c r="D61" s="56"/>
      <c r="E61" s="56"/>
      <c r="F61" s="56"/>
      <c r="G61" s="35">
        <v>7000</v>
      </c>
      <c r="H61" s="56"/>
      <c r="I61" s="56"/>
      <c r="J61" s="56"/>
      <c r="K61" s="56"/>
      <c r="L61" s="56"/>
      <c r="M61" s="56"/>
      <c r="N61" s="56"/>
      <c r="O61" s="56"/>
      <c r="P61" s="29">
        <v>30000</v>
      </c>
      <c r="Q61" s="26"/>
      <c r="R61" s="26"/>
      <c r="S61" s="26"/>
    </row>
    <row r="62" spans="1:20" ht="49.5" x14ac:dyDescent="0.25">
      <c r="A62" s="33" t="s">
        <v>174</v>
      </c>
      <c r="B62" s="34" t="s">
        <v>175</v>
      </c>
      <c r="C62" s="34" t="s">
        <v>176</v>
      </c>
      <c r="D62" s="26"/>
      <c r="E62" s="26"/>
      <c r="F62" s="48"/>
      <c r="G62" s="35">
        <v>3000</v>
      </c>
      <c r="H62" s="26"/>
      <c r="I62" s="26"/>
      <c r="J62" s="26"/>
      <c r="K62" s="26"/>
      <c r="L62" s="26"/>
      <c r="M62" s="26"/>
      <c r="N62" s="26"/>
      <c r="O62" s="26"/>
      <c r="P62" s="29">
        <v>50000</v>
      </c>
      <c r="Q62" s="26"/>
      <c r="R62" s="26"/>
      <c r="S62" s="26"/>
    </row>
    <row r="63" spans="1:20" ht="33" x14ac:dyDescent="0.25">
      <c r="A63" s="33" t="s">
        <v>177</v>
      </c>
      <c r="B63" s="34" t="s">
        <v>178</v>
      </c>
      <c r="C63" s="34" t="s">
        <v>179</v>
      </c>
      <c r="D63" s="26"/>
      <c r="E63" s="26"/>
      <c r="F63" s="48"/>
      <c r="G63" s="35">
        <v>3000</v>
      </c>
      <c r="H63" s="26"/>
      <c r="I63" s="26"/>
      <c r="J63" s="26"/>
      <c r="K63" s="26"/>
      <c r="L63" s="26"/>
      <c r="M63" s="26"/>
      <c r="N63" s="26"/>
      <c r="O63" s="26"/>
      <c r="P63" s="29">
        <f>[1]Presupuesto!E121</f>
        <v>6000</v>
      </c>
      <c r="Q63" s="26"/>
      <c r="R63" s="26"/>
      <c r="S63" s="26"/>
    </row>
    <row r="64" spans="1:20" ht="33" x14ac:dyDescent="0.25">
      <c r="A64" s="33" t="s">
        <v>180</v>
      </c>
      <c r="B64" s="34" t="s">
        <v>178</v>
      </c>
      <c r="C64" s="34" t="s">
        <v>181</v>
      </c>
      <c r="D64" s="26"/>
      <c r="E64" s="26"/>
      <c r="F64" s="48"/>
      <c r="G64" s="35">
        <v>2000</v>
      </c>
      <c r="H64" s="26"/>
      <c r="I64" s="26"/>
      <c r="J64" s="26"/>
      <c r="K64" s="26"/>
      <c r="L64" s="26"/>
      <c r="M64" s="26"/>
      <c r="N64" s="26"/>
      <c r="O64" s="26"/>
      <c r="P64" s="29" t="s">
        <v>40</v>
      </c>
      <c r="Q64" s="26"/>
      <c r="R64" s="26"/>
      <c r="S64" s="26"/>
    </row>
    <row r="65" spans="1:20" ht="33" x14ac:dyDescent="0.25">
      <c r="A65" s="33" t="s">
        <v>182</v>
      </c>
      <c r="B65" s="34" t="s">
        <v>157</v>
      </c>
      <c r="C65" s="34" t="s">
        <v>183</v>
      </c>
      <c r="D65" s="26"/>
      <c r="E65" s="26"/>
      <c r="F65" s="48"/>
      <c r="G65" s="35">
        <v>2000</v>
      </c>
      <c r="H65" s="26"/>
      <c r="I65" s="26"/>
      <c r="J65" s="26"/>
      <c r="K65" s="26"/>
      <c r="L65" s="26"/>
      <c r="M65" s="26"/>
      <c r="N65" s="26"/>
      <c r="O65" s="26"/>
      <c r="P65" s="68" t="s">
        <v>40</v>
      </c>
      <c r="Q65" s="26"/>
      <c r="R65" s="26"/>
      <c r="S65" s="26"/>
    </row>
    <row r="66" spans="1:20" ht="33" x14ac:dyDescent="0.25">
      <c r="A66" s="33" t="s">
        <v>184</v>
      </c>
      <c r="B66" s="34" t="s">
        <v>185</v>
      </c>
      <c r="C66" s="34" t="s">
        <v>186</v>
      </c>
      <c r="D66" s="35">
        <v>1</v>
      </c>
      <c r="E66" s="35">
        <v>1</v>
      </c>
      <c r="F66" s="35">
        <v>1</v>
      </c>
      <c r="G66" s="35">
        <v>1</v>
      </c>
      <c r="H66" s="35">
        <v>1</v>
      </c>
      <c r="I66" s="35">
        <v>1</v>
      </c>
      <c r="J66" s="35">
        <v>1</v>
      </c>
      <c r="K66" s="35">
        <v>1</v>
      </c>
      <c r="L66" s="35">
        <v>1</v>
      </c>
      <c r="M66" s="35">
        <v>1</v>
      </c>
      <c r="N66" s="35">
        <v>1</v>
      </c>
      <c r="O66" s="35">
        <v>1</v>
      </c>
      <c r="P66" s="29">
        <v>46500</v>
      </c>
      <c r="Q66" s="26"/>
      <c r="R66" s="26"/>
      <c r="S66" s="26"/>
    </row>
    <row r="67" spans="1:20" ht="40.5" customHeight="1" x14ac:dyDescent="0.25">
      <c r="A67" s="25" t="s">
        <v>187</v>
      </c>
      <c r="B67" s="26" t="s">
        <v>188</v>
      </c>
      <c r="C67" s="26" t="s">
        <v>189</v>
      </c>
      <c r="D67" s="26"/>
      <c r="E67" s="26"/>
      <c r="F67" s="26"/>
      <c r="G67" s="40"/>
      <c r="H67" s="26"/>
      <c r="I67" s="26"/>
      <c r="J67" s="26"/>
      <c r="K67" s="26"/>
      <c r="L67" s="26"/>
      <c r="M67" s="26"/>
      <c r="N67" s="26"/>
      <c r="O67" s="26"/>
      <c r="P67" s="29" t="s">
        <v>40</v>
      </c>
      <c r="Q67" s="26"/>
      <c r="R67" s="26"/>
      <c r="S67" s="26"/>
    </row>
    <row r="68" spans="1:20" ht="75.75" customHeight="1" x14ac:dyDescent="0.25">
      <c r="A68" s="33" t="s">
        <v>190</v>
      </c>
      <c r="B68" s="34" t="s">
        <v>191</v>
      </c>
      <c r="C68" s="34" t="s">
        <v>189</v>
      </c>
      <c r="D68" s="26"/>
      <c r="E68" s="26"/>
      <c r="F68" s="26"/>
      <c r="G68" s="35">
        <v>3</v>
      </c>
      <c r="H68" s="26"/>
      <c r="I68" s="26"/>
      <c r="J68" s="26"/>
      <c r="K68" s="26"/>
      <c r="L68" s="26"/>
      <c r="M68" s="26"/>
      <c r="N68" s="26"/>
      <c r="O68" s="26"/>
      <c r="P68" s="29">
        <v>38750</v>
      </c>
      <c r="Q68" s="26"/>
      <c r="R68" s="26"/>
      <c r="S68" s="26"/>
    </row>
    <row r="69" spans="1:20" ht="33" x14ac:dyDescent="0.25">
      <c r="A69" s="33" t="s">
        <v>192</v>
      </c>
      <c r="B69" s="34" t="s">
        <v>193</v>
      </c>
      <c r="C69" s="34" t="s">
        <v>194</v>
      </c>
      <c r="D69" s="26"/>
      <c r="E69" s="26"/>
      <c r="F69" s="26"/>
      <c r="G69" s="35">
        <v>24</v>
      </c>
      <c r="H69" s="26"/>
      <c r="I69" s="26"/>
      <c r="J69" s="26"/>
      <c r="K69" s="26"/>
      <c r="L69" s="26"/>
      <c r="M69" s="26"/>
      <c r="N69" s="26"/>
      <c r="O69" s="26"/>
      <c r="P69" s="29">
        <f>+[1]Presupuesto!E150</f>
        <v>16775</v>
      </c>
      <c r="Q69" s="26"/>
      <c r="R69" s="26"/>
      <c r="S69" s="26"/>
    </row>
    <row r="70" spans="1:20" ht="33" x14ac:dyDescent="0.25">
      <c r="A70" s="33" t="s">
        <v>195</v>
      </c>
      <c r="B70" s="34" t="s">
        <v>196</v>
      </c>
      <c r="C70" s="34" t="s">
        <v>197</v>
      </c>
      <c r="D70" s="26"/>
      <c r="E70" s="26"/>
      <c r="F70" s="26"/>
      <c r="G70" s="35">
        <v>1</v>
      </c>
      <c r="H70" s="26"/>
      <c r="I70" s="26"/>
      <c r="J70" s="26"/>
      <c r="K70" s="26"/>
      <c r="L70" s="26"/>
      <c r="M70" s="26"/>
      <c r="N70" s="26"/>
      <c r="O70" s="26"/>
      <c r="P70" s="69">
        <f>+SUM(P71:P73)</f>
        <v>0</v>
      </c>
      <c r="Q70" s="26"/>
      <c r="R70" s="26"/>
      <c r="S70" s="26"/>
    </row>
    <row r="71" spans="1:20" ht="33" x14ac:dyDescent="0.25">
      <c r="A71" s="33" t="s">
        <v>198</v>
      </c>
      <c r="B71" s="34" t="s">
        <v>199</v>
      </c>
      <c r="C71" s="34" t="s">
        <v>200</v>
      </c>
      <c r="D71" s="26"/>
      <c r="E71" s="26"/>
      <c r="F71" s="26"/>
      <c r="G71" s="35">
        <v>1</v>
      </c>
      <c r="H71" s="26"/>
      <c r="I71" s="26"/>
      <c r="J71" s="26"/>
      <c r="K71" s="26"/>
      <c r="L71" s="26"/>
      <c r="M71" s="26"/>
      <c r="N71" s="26"/>
      <c r="O71" s="26"/>
      <c r="P71" s="68" t="s">
        <v>40</v>
      </c>
      <c r="Q71" s="26"/>
      <c r="R71" s="26"/>
      <c r="S71" s="26"/>
    </row>
    <row r="72" spans="1:20" ht="75" customHeight="1" x14ac:dyDescent="0.25">
      <c r="A72" s="26" t="s">
        <v>201</v>
      </c>
      <c r="B72" s="26" t="s">
        <v>202</v>
      </c>
      <c r="C72" s="70" t="s">
        <v>203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68" t="s">
        <v>40</v>
      </c>
      <c r="Q72" s="26"/>
      <c r="R72" s="26"/>
      <c r="S72" s="26"/>
      <c r="T72" s="24"/>
    </row>
    <row r="73" spans="1:20" ht="49.5" x14ac:dyDescent="0.3">
      <c r="A73" s="33" t="s">
        <v>204</v>
      </c>
      <c r="B73" s="34" t="s">
        <v>205</v>
      </c>
      <c r="C73" s="34" t="s">
        <v>206</v>
      </c>
      <c r="D73" s="56"/>
      <c r="E73" s="35">
        <v>1</v>
      </c>
      <c r="F73" s="56"/>
      <c r="G73" s="46"/>
      <c r="H73" s="46"/>
      <c r="I73" s="46"/>
      <c r="J73" s="56"/>
      <c r="K73" s="56"/>
      <c r="L73" s="56"/>
      <c r="M73" s="56"/>
      <c r="N73" s="56"/>
      <c r="O73" s="56"/>
      <c r="P73" s="71" t="s">
        <v>40</v>
      </c>
      <c r="Q73" s="56"/>
      <c r="R73" s="56"/>
      <c r="S73" s="72" t="s">
        <v>207</v>
      </c>
    </row>
    <row r="74" spans="1:20" ht="33" x14ac:dyDescent="0.25">
      <c r="A74" s="33" t="s">
        <v>208</v>
      </c>
      <c r="B74" s="34" t="s">
        <v>209</v>
      </c>
      <c r="C74" s="34" t="s">
        <v>210</v>
      </c>
      <c r="D74" s="73"/>
      <c r="E74" s="35">
        <v>1</v>
      </c>
      <c r="F74" s="26"/>
      <c r="G74" s="35">
        <v>1</v>
      </c>
      <c r="H74" s="74"/>
      <c r="I74" s="35">
        <v>1</v>
      </c>
      <c r="J74" s="35">
        <v>1</v>
      </c>
      <c r="K74" s="35">
        <v>1</v>
      </c>
      <c r="L74" s="35">
        <v>1</v>
      </c>
      <c r="M74" s="35">
        <v>1</v>
      </c>
      <c r="N74" s="74"/>
      <c r="O74" s="35">
        <v>1</v>
      </c>
      <c r="P74" s="29"/>
      <c r="Q74" s="73"/>
      <c r="R74" s="73"/>
      <c r="S74" s="72" t="s">
        <v>207</v>
      </c>
    </row>
    <row r="75" spans="1:20" ht="33" x14ac:dyDescent="0.3">
      <c r="A75" s="33" t="s">
        <v>211</v>
      </c>
      <c r="B75" s="34" t="s">
        <v>212</v>
      </c>
      <c r="C75" s="34" t="s">
        <v>213</v>
      </c>
      <c r="D75" s="28"/>
      <c r="E75" s="48"/>
      <c r="F75" s="48"/>
      <c r="G75" s="46"/>
      <c r="H75" s="46"/>
      <c r="I75" s="46"/>
      <c r="J75" s="48"/>
      <c r="K75" s="48"/>
      <c r="L75" s="48"/>
      <c r="M75" s="35">
        <v>1</v>
      </c>
      <c r="N75" s="48"/>
      <c r="O75" s="48"/>
      <c r="P75" s="29" t="s">
        <v>40</v>
      </c>
      <c r="Q75" s="46"/>
      <c r="R75" s="46"/>
      <c r="S75" s="72" t="s">
        <v>207</v>
      </c>
    </row>
    <row r="76" spans="1:20" ht="28.5" x14ac:dyDescent="0.25">
      <c r="A76" s="21" t="s">
        <v>214</v>
      </c>
      <c r="B76" s="21" t="s">
        <v>215</v>
      </c>
      <c r="C76" s="75" t="s">
        <v>216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3">
        <f>P77+P78</f>
        <v>315902</v>
      </c>
      <c r="Q76" s="21"/>
      <c r="R76" s="21"/>
      <c r="S76" s="21"/>
      <c r="T76" s="24"/>
    </row>
    <row r="77" spans="1:20" s="38" customFormat="1" ht="33" x14ac:dyDescent="0.25">
      <c r="A77" s="33" t="s">
        <v>217</v>
      </c>
      <c r="B77" s="34" t="s">
        <v>218</v>
      </c>
      <c r="C77" s="34" t="s">
        <v>219</v>
      </c>
      <c r="D77" s="35">
        <v>20</v>
      </c>
      <c r="E77" s="35">
        <v>56</v>
      </c>
      <c r="F77" s="35">
        <v>56</v>
      </c>
      <c r="G77" s="35">
        <v>56</v>
      </c>
      <c r="H77" s="35">
        <v>56</v>
      </c>
      <c r="I77" s="35">
        <v>56</v>
      </c>
      <c r="J77" s="35">
        <v>56</v>
      </c>
      <c r="K77" s="35">
        <v>56</v>
      </c>
      <c r="L77" s="35">
        <v>56</v>
      </c>
      <c r="M77" s="35">
        <v>56</v>
      </c>
      <c r="N77" s="35">
        <v>56</v>
      </c>
      <c r="O77" s="35">
        <v>20</v>
      </c>
      <c r="P77" s="29">
        <v>199902</v>
      </c>
      <c r="Q77" s="145"/>
      <c r="R77" s="26"/>
      <c r="S77" s="26"/>
      <c r="T77" s="37"/>
    </row>
    <row r="78" spans="1:20" s="38" customFormat="1" ht="33" x14ac:dyDescent="0.25">
      <c r="A78" s="33" t="s">
        <v>220</v>
      </c>
      <c r="B78" s="34" t="s">
        <v>221</v>
      </c>
      <c r="C78" s="34" t="s">
        <v>77</v>
      </c>
      <c r="D78" s="35">
        <v>20</v>
      </c>
      <c r="E78" s="35">
        <v>56</v>
      </c>
      <c r="F78" s="35">
        <v>56</v>
      </c>
      <c r="G78" s="35">
        <v>56</v>
      </c>
      <c r="H78" s="35">
        <v>56</v>
      </c>
      <c r="I78" s="35">
        <v>56</v>
      </c>
      <c r="J78" s="35">
        <v>56</v>
      </c>
      <c r="K78" s="35">
        <v>56</v>
      </c>
      <c r="L78" s="35">
        <v>56</v>
      </c>
      <c r="M78" s="35">
        <v>56</v>
      </c>
      <c r="N78" s="35">
        <v>56</v>
      </c>
      <c r="O78" s="35">
        <v>20</v>
      </c>
      <c r="P78" s="41">
        <v>116000</v>
      </c>
      <c r="Q78" s="26"/>
      <c r="R78" s="26"/>
      <c r="S78" s="26"/>
      <c r="T78" s="37"/>
    </row>
    <row r="79" spans="1:20" s="38" customFormat="1" ht="42.75" customHeight="1" x14ac:dyDescent="0.25">
      <c r="A79" s="33" t="s">
        <v>222</v>
      </c>
      <c r="B79" s="34" t="s">
        <v>223</v>
      </c>
      <c r="C79" s="45" t="s">
        <v>224</v>
      </c>
      <c r="D79" s="48"/>
      <c r="E79" s="48"/>
      <c r="F79" s="48"/>
      <c r="G79" s="35">
        <v>1</v>
      </c>
      <c r="H79" s="48"/>
      <c r="I79" s="48"/>
      <c r="J79" s="48"/>
      <c r="K79" s="48"/>
      <c r="L79" s="48"/>
      <c r="M79" s="48"/>
      <c r="N79" s="48"/>
      <c r="O79" s="48"/>
      <c r="P79" s="41"/>
      <c r="Q79" s="26"/>
      <c r="R79" s="26"/>
      <c r="S79" s="26"/>
      <c r="T79" s="37"/>
    </row>
    <row r="80" spans="1:20" ht="18" thickBot="1" x14ac:dyDescent="0.35">
      <c r="A80" s="167" t="s">
        <v>363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9"/>
      <c r="P80" s="146">
        <f>P76+P58+P13</f>
        <v>3276366</v>
      </c>
      <c r="Q80" s="76"/>
      <c r="R80" s="76"/>
      <c r="S80" s="77"/>
      <c r="T80" s="78"/>
    </row>
    <row r="81" spans="1:20" ht="17.25" x14ac:dyDescent="0.3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1"/>
      <c r="Q81" s="82"/>
      <c r="R81" s="82"/>
      <c r="S81" s="82"/>
      <c r="T81" s="78"/>
    </row>
    <row r="82" spans="1:20" ht="16.5" thickBot="1" x14ac:dyDescent="0.3">
      <c r="A82" s="160" t="s">
        <v>225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83"/>
      <c r="Q82" s="83"/>
      <c r="R82" s="87"/>
      <c r="S82" s="84"/>
    </row>
    <row r="83" spans="1:20" ht="16.5" thickBot="1" x14ac:dyDescent="0.3">
      <c r="A83" s="170" t="s">
        <v>226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85">
        <f>P88+P92</f>
        <v>13264645</v>
      </c>
      <c r="Q83" s="86"/>
      <c r="R83" s="87"/>
      <c r="S83" s="84"/>
    </row>
    <row r="84" spans="1:20" ht="15.75" x14ac:dyDescent="0.25">
      <c r="A84" s="163" t="s">
        <v>227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5"/>
      <c r="P84" s="140">
        <v>10401000</v>
      </c>
      <c r="Q84" s="84"/>
      <c r="R84" s="84"/>
      <c r="S84" s="84"/>
    </row>
    <row r="85" spans="1:20" ht="15.75" x14ac:dyDescent="0.25">
      <c r="A85" s="163" t="s">
        <v>228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5"/>
      <c r="P85" s="141">
        <v>721199</v>
      </c>
      <c r="Q85" s="84"/>
      <c r="R85" s="84"/>
      <c r="S85" s="84"/>
    </row>
    <row r="86" spans="1:20" ht="15.75" x14ac:dyDescent="0.25">
      <c r="A86" s="163" t="s">
        <v>229</v>
      </c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5"/>
      <c r="P86" s="141">
        <v>627458</v>
      </c>
      <c r="Q86" s="84"/>
      <c r="R86" s="84"/>
      <c r="S86" s="84"/>
    </row>
    <row r="87" spans="1:20" ht="16.5" thickBot="1" x14ac:dyDescent="0.3">
      <c r="A87" s="163" t="s">
        <v>230</v>
      </c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5"/>
      <c r="P87" s="142">
        <v>86622</v>
      </c>
      <c r="Q87" s="84"/>
      <c r="R87" s="84"/>
      <c r="S87" s="84"/>
    </row>
    <row r="88" spans="1:20" ht="16.5" thickBot="1" x14ac:dyDescent="0.3">
      <c r="A88" s="159" t="s">
        <v>231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66"/>
      <c r="P88" s="143">
        <f>P84+P85+P86+P87</f>
        <v>11836279</v>
      </c>
      <c r="Q88" s="84"/>
      <c r="R88" s="84"/>
      <c r="S88" s="84"/>
    </row>
    <row r="89" spans="1:20" ht="15.75" x14ac:dyDescent="0.25">
      <c r="A89" s="156" t="s">
        <v>232</v>
      </c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8"/>
      <c r="P89" s="140">
        <v>1000000</v>
      </c>
      <c r="Q89" s="84"/>
      <c r="R89" s="84"/>
      <c r="S89" s="84"/>
    </row>
    <row r="90" spans="1:20" ht="15.75" x14ac:dyDescent="0.25">
      <c r="A90" s="156" t="s">
        <v>233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8"/>
      <c r="P90" s="142">
        <v>428366</v>
      </c>
      <c r="Q90" s="84"/>
      <c r="R90" s="84"/>
      <c r="S90" s="84"/>
    </row>
    <row r="91" spans="1:20" ht="16.5" thickBot="1" x14ac:dyDescent="0.3">
      <c r="A91" s="156" t="s">
        <v>234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8"/>
      <c r="P91" s="144"/>
      <c r="Q91" s="84"/>
      <c r="R91" s="84"/>
      <c r="S91" s="84"/>
    </row>
    <row r="92" spans="1:20" ht="16.5" thickBot="1" x14ac:dyDescent="0.3">
      <c r="A92" s="159" t="s">
        <v>235</v>
      </c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47">
        <f>P89+P90+P91</f>
        <v>1428366</v>
      </c>
      <c r="Q92" s="88"/>
      <c r="R92" s="84"/>
      <c r="S92" s="84"/>
    </row>
    <row r="93" spans="1:20" ht="16.5" customHeight="1" thickBot="1" x14ac:dyDescent="0.3">
      <c r="A93" s="161" t="s">
        <v>236</v>
      </c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47">
        <f>P94+P95+P96</f>
        <v>615000</v>
      </c>
      <c r="Q93" s="88"/>
      <c r="R93" s="84"/>
      <c r="S93" s="84"/>
    </row>
    <row r="94" spans="1:20" ht="15.75" x14ac:dyDescent="0.25">
      <c r="A94" s="156" t="s">
        <v>232</v>
      </c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8"/>
      <c r="P94" s="140">
        <v>100000</v>
      </c>
      <c r="Q94" s="88"/>
      <c r="R94" s="84"/>
      <c r="S94" s="84"/>
    </row>
    <row r="95" spans="1:20" ht="15.75" x14ac:dyDescent="0.25">
      <c r="A95" s="156" t="s">
        <v>233</v>
      </c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8"/>
      <c r="P95" s="142"/>
      <c r="Q95" s="88"/>
      <c r="R95" s="84"/>
      <c r="S95" s="84"/>
    </row>
    <row r="96" spans="1:20" ht="16.5" customHeight="1" thickBot="1" x14ac:dyDescent="0.3">
      <c r="A96" s="156" t="s">
        <v>234</v>
      </c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8"/>
      <c r="P96" s="144">
        <v>515000</v>
      </c>
      <c r="Q96" s="88"/>
      <c r="R96" s="84"/>
      <c r="S96" s="84"/>
    </row>
    <row r="97" spans="1:30" ht="16.5" thickBot="1" x14ac:dyDescent="0.3">
      <c r="A97" s="160" t="s">
        <v>238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47"/>
      <c r="Q97" s="88"/>
      <c r="R97" s="84"/>
      <c r="S97" s="84"/>
    </row>
    <row r="98" spans="1:30" ht="15.75" x14ac:dyDescent="0.25">
      <c r="A98" s="159" t="s">
        <v>237</v>
      </c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1">
        <f>P99+P100+P101</f>
        <v>1233000</v>
      </c>
      <c r="Q98" s="88"/>
      <c r="R98" s="84"/>
      <c r="S98" s="84"/>
    </row>
    <row r="99" spans="1:30" ht="15.75" x14ac:dyDescent="0.25">
      <c r="A99" s="156" t="s">
        <v>232</v>
      </c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41">
        <v>100000</v>
      </c>
      <c r="Q99" s="88"/>
      <c r="R99" s="84"/>
      <c r="S99" s="84"/>
    </row>
    <row r="100" spans="1:30" ht="15.75" x14ac:dyDescent="0.25">
      <c r="A100" s="156" t="s">
        <v>233</v>
      </c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41">
        <v>783000</v>
      </c>
      <c r="Q100" s="88"/>
      <c r="R100" s="84"/>
      <c r="S100" s="84"/>
    </row>
    <row r="101" spans="1:30" ht="15.75" x14ac:dyDescent="0.25">
      <c r="A101" s="156" t="s">
        <v>234</v>
      </c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41">
        <v>350000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</row>
    <row r="102" spans="1:30" ht="15.75" x14ac:dyDescent="0.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2"/>
      <c r="P102" s="153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</row>
    <row r="103" spans="1:30" ht="16.5" thickBot="1" x14ac:dyDescent="0.3">
      <c r="A103" s="154" t="s">
        <v>239</v>
      </c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2">
        <f>P92+P93+P98</f>
        <v>3276366</v>
      </c>
      <c r="Q103" s="87"/>
      <c r="R103" s="84"/>
      <c r="S103" s="84"/>
    </row>
    <row r="104" spans="1:30" ht="16.5" thickBot="1" x14ac:dyDescent="0.3">
      <c r="A104" s="154" t="s">
        <v>240</v>
      </c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89">
        <f>P88</f>
        <v>11836279</v>
      </c>
      <c r="Q104" s="84"/>
      <c r="R104" s="84"/>
      <c r="S104" s="84"/>
    </row>
    <row r="105" spans="1:30" ht="16.5" thickBot="1" x14ac:dyDescent="0.3">
      <c r="A105" s="154" t="s">
        <v>241</v>
      </c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5"/>
      <c r="P105" s="90">
        <f>P103+P104</f>
        <v>15112645</v>
      </c>
    </row>
    <row r="106" spans="1:30" x14ac:dyDescent="0.25">
      <c r="P106" s="91"/>
    </row>
    <row r="107" spans="1:30" x14ac:dyDescent="0.25">
      <c r="P107" s="91"/>
    </row>
    <row r="108" spans="1:30" x14ac:dyDescent="0.25">
      <c r="P108" s="92"/>
    </row>
  </sheetData>
  <mergeCells count="38">
    <mergeCell ref="A80:O80"/>
    <mergeCell ref="A83:O83"/>
    <mergeCell ref="A1:S1"/>
    <mergeCell ref="A2:S2"/>
    <mergeCell ref="A3:S3"/>
    <mergeCell ref="A4:R4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82:O82"/>
    <mergeCell ref="A95:O95"/>
    <mergeCell ref="A84:O84"/>
    <mergeCell ref="A85:O85"/>
    <mergeCell ref="A86:O86"/>
    <mergeCell ref="A87:O87"/>
    <mergeCell ref="A88:O88"/>
    <mergeCell ref="A89:O89"/>
    <mergeCell ref="A90:O90"/>
    <mergeCell ref="A91:O91"/>
    <mergeCell ref="A92:O92"/>
    <mergeCell ref="A93:O93"/>
    <mergeCell ref="A94:O94"/>
    <mergeCell ref="A103:O103"/>
    <mergeCell ref="A104:O104"/>
    <mergeCell ref="A105:O105"/>
    <mergeCell ref="A96:O96"/>
    <mergeCell ref="A98:O98"/>
    <mergeCell ref="A97:O97"/>
    <mergeCell ref="A99:O99"/>
    <mergeCell ref="A100:O100"/>
    <mergeCell ref="A101:O101"/>
    <mergeCell ref="A102:O102"/>
  </mergeCells>
  <conditionalFormatting sqref="N47">
    <cfRule type="iconSet" priority="1">
      <iconSet iconSet="3Symbols" showValue="0">
        <cfvo type="percent" val="0"/>
        <cfvo type="num" val="50"/>
        <cfvo type="num" val="79"/>
      </iconSet>
    </cfRule>
  </conditionalFormatting>
  <conditionalFormatting sqref="N50">
    <cfRule type="iconSet" priority="2">
      <iconSet iconSet="3Symbols" showValue="0">
        <cfvo type="percent" val="0"/>
        <cfvo type="num" val="50"/>
        <cfvo type="num" val="79"/>
      </iconSet>
    </cfRule>
  </conditionalFormatting>
  <pageMargins left="0.17" right="0.17" top="0.75" bottom="0.75" header="0.3" footer="0.3"/>
  <pageSetup paperSize="5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59"/>
  <sheetViews>
    <sheetView tabSelected="1" view="pageBreakPreview" topLeftCell="B2" zoomScale="64" zoomScaleNormal="64" zoomScaleSheetLayoutView="64" workbookViewId="0">
      <selection activeCell="B13" sqref="B13"/>
    </sheetView>
  </sheetViews>
  <sheetFormatPr baseColWidth="10" defaultRowHeight="15" x14ac:dyDescent="0.25"/>
  <cols>
    <col min="1" max="1" width="54.7109375" customWidth="1"/>
    <col min="2" max="2" width="32" customWidth="1"/>
    <col min="3" max="3" width="18.5703125" customWidth="1"/>
    <col min="4" max="5" width="6.7109375" customWidth="1"/>
    <col min="6" max="6" width="6.140625" customWidth="1"/>
    <col min="7" max="7" width="6.42578125" customWidth="1"/>
    <col min="8" max="8" width="7.5703125" customWidth="1"/>
    <col min="9" max="9" width="6.42578125" customWidth="1"/>
    <col min="10" max="10" width="3.85546875" bestFit="1" customWidth="1"/>
    <col min="11" max="11" width="4.85546875" customWidth="1"/>
    <col min="12" max="12" width="6.28515625" customWidth="1"/>
    <col min="13" max="13" width="5.5703125" customWidth="1"/>
    <col min="14" max="14" width="5" customWidth="1"/>
    <col min="15" max="15" width="6.140625" customWidth="1"/>
    <col min="17" max="17" width="18.7109375" customWidth="1"/>
    <col min="18" max="18" width="18.5703125" customWidth="1"/>
    <col min="19" max="19" width="25.42578125" customWidth="1"/>
    <col min="20" max="20" width="16.42578125" hidden="1" customWidth="1"/>
  </cols>
  <sheetData>
    <row r="1" spans="1:19" ht="32.25" x14ac:dyDescent="0.4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0.25" x14ac:dyDescent="0.25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1:19" ht="15.75" x14ac:dyDescent="0.25">
      <c r="A3" s="175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19" ht="20.25" x14ac:dyDescent="0.3">
      <c r="A4" s="177" t="s">
        <v>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94"/>
    </row>
    <row r="5" spans="1:19" ht="18" x14ac:dyDescent="0.25">
      <c r="A5" s="16" t="s">
        <v>242</v>
      </c>
      <c r="B5" s="16"/>
      <c r="C5" s="16"/>
      <c r="D5" s="95"/>
      <c r="E5" s="95"/>
      <c r="F5" s="95"/>
      <c r="G5" s="95"/>
      <c r="H5" s="96"/>
      <c r="I5" s="96"/>
      <c r="J5" s="96"/>
      <c r="K5" s="96"/>
      <c r="L5" s="96"/>
      <c r="M5" s="96"/>
      <c r="N5" s="97"/>
      <c r="O5" s="97"/>
      <c r="P5" s="97"/>
      <c r="Q5" s="97"/>
      <c r="R5" s="97"/>
      <c r="S5" s="94"/>
    </row>
    <row r="6" spans="1:19" ht="21" x14ac:dyDescent="0.35">
      <c r="A6" s="16" t="s">
        <v>243</v>
      </c>
      <c r="B6" s="16"/>
      <c r="C6" s="16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O6" s="99"/>
      <c r="P6" s="99"/>
      <c r="Q6" s="99"/>
      <c r="R6" s="100"/>
      <c r="S6" s="94"/>
    </row>
    <row r="7" spans="1:19" ht="21" x14ac:dyDescent="0.35">
      <c r="A7" s="16" t="s">
        <v>6</v>
      </c>
      <c r="B7" s="101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02"/>
      <c r="O7" s="102"/>
      <c r="P7" s="102"/>
      <c r="Q7" s="102"/>
      <c r="R7" s="103"/>
      <c r="S7" s="94"/>
    </row>
    <row r="8" spans="1:19" ht="18" x14ac:dyDescent="0.25">
      <c r="A8" s="16" t="s">
        <v>244</v>
      </c>
      <c r="B8" s="16"/>
      <c r="C8" s="16"/>
      <c r="D8" s="95"/>
      <c r="E8" s="95"/>
      <c r="F8" s="95"/>
      <c r="G8" s="95"/>
      <c r="H8" s="96"/>
      <c r="I8" s="96"/>
      <c r="J8" s="96"/>
      <c r="K8" s="96"/>
      <c r="L8" s="96"/>
      <c r="M8" s="96"/>
      <c r="N8" s="97"/>
      <c r="O8" s="97"/>
      <c r="P8" s="97"/>
      <c r="Q8" s="97"/>
      <c r="R8" s="97"/>
      <c r="S8" s="94"/>
    </row>
    <row r="9" spans="1:19" ht="21" x14ac:dyDescent="0.35">
      <c r="A9" s="16" t="s">
        <v>243</v>
      </c>
      <c r="B9" s="16"/>
      <c r="C9" s="16"/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  <c r="O9" s="99"/>
      <c r="P9" s="99"/>
      <c r="Q9" s="99"/>
      <c r="R9" s="100"/>
      <c r="S9" s="94"/>
    </row>
    <row r="10" spans="1:19" ht="21" x14ac:dyDescent="0.35">
      <c r="A10" s="16" t="s">
        <v>6</v>
      </c>
      <c r="B10" s="101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02"/>
      <c r="O10" s="102"/>
      <c r="P10" s="102"/>
      <c r="Q10" s="102"/>
      <c r="R10" s="103"/>
      <c r="S10" s="94"/>
    </row>
    <row r="11" spans="1:19" ht="21" x14ac:dyDescent="0.35">
      <c r="A11" s="101" t="s">
        <v>245</v>
      </c>
      <c r="B11" s="16"/>
      <c r="C11" s="10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05"/>
      <c r="O11" s="105"/>
      <c r="P11" s="105"/>
      <c r="Q11" s="105"/>
      <c r="R11" s="105"/>
      <c r="S11" s="94"/>
    </row>
    <row r="12" spans="1:19" ht="21" x14ac:dyDescent="0.35">
      <c r="A12" s="3" t="s">
        <v>8</v>
      </c>
      <c r="B12" s="16"/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05"/>
      <c r="O12" s="105"/>
      <c r="P12" s="105"/>
      <c r="Q12" s="105"/>
      <c r="R12" s="105"/>
      <c r="S12" s="94"/>
    </row>
    <row r="13" spans="1:19" ht="21" x14ac:dyDescent="0.35">
      <c r="A13" s="3" t="s">
        <v>246</v>
      </c>
      <c r="B13" s="3"/>
      <c r="C13" s="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05"/>
      <c r="O13" s="105"/>
      <c r="P13" s="105"/>
      <c r="Q13" s="105"/>
      <c r="R13" s="105"/>
      <c r="S13" s="94"/>
    </row>
    <row r="14" spans="1:19" ht="15.75" x14ac:dyDescent="0.25">
      <c r="A14" s="185" t="s">
        <v>10</v>
      </c>
      <c r="B14" s="185" t="s">
        <v>11</v>
      </c>
      <c r="C14" s="185" t="s">
        <v>12</v>
      </c>
      <c r="D14" s="188" t="s">
        <v>13</v>
      </c>
      <c r="E14" s="189"/>
      <c r="F14" s="190"/>
      <c r="G14" s="184" t="s">
        <v>14</v>
      </c>
      <c r="H14" s="184"/>
      <c r="I14" s="184"/>
      <c r="J14" s="184" t="s">
        <v>15</v>
      </c>
      <c r="K14" s="184"/>
      <c r="L14" s="184"/>
      <c r="M14" s="184" t="s">
        <v>16</v>
      </c>
      <c r="N14" s="184"/>
      <c r="O14" s="184"/>
      <c r="P14" s="184" t="s">
        <v>17</v>
      </c>
      <c r="Q14" s="184"/>
      <c r="R14" s="184"/>
      <c r="S14" s="185" t="s">
        <v>18</v>
      </c>
    </row>
    <row r="15" spans="1:19" ht="31.5" x14ac:dyDescent="0.25">
      <c r="A15" s="186"/>
      <c r="B15" s="186"/>
      <c r="C15" s="186"/>
      <c r="D15" s="139" t="s">
        <v>19</v>
      </c>
      <c r="E15" s="139" t="s">
        <v>20</v>
      </c>
      <c r="F15" s="139" t="s">
        <v>21</v>
      </c>
      <c r="G15" s="139" t="s">
        <v>22</v>
      </c>
      <c r="H15" s="139" t="s">
        <v>23</v>
      </c>
      <c r="I15" s="139" t="s">
        <v>24</v>
      </c>
      <c r="J15" s="139" t="s">
        <v>25</v>
      </c>
      <c r="K15" s="139" t="s">
        <v>26</v>
      </c>
      <c r="L15" s="139" t="s">
        <v>27</v>
      </c>
      <c r="M15" s="139" t="s">
        <v>28</v>
      </c>
      <c r="N15" s="139" t="s">
        <v>29</v>
      </c>
      <c r="O15" s="139" t="s">
        <v>30</v>
      </c>
      <c r="P15" s="139" t="s">
        <v>31</v>
      </c>
      <c r="Q15" s="139" t="s">
        <v>247</v>
      </c>
      <c r="R15" s="139" t="s">
        <v>33</v>
      </c>
      <c r="S15" s="186"/>
    </row>
    <row r="16" spans="1:19" ht="63" customHeight="1" x14ac:dyDescent="0.25">
      <c r="A16" s="21" t="s">
        <v>248</v>
      </c>
      <c r="B16" s="21" t="s">
        <v>249</v>
      </c>
      <c r="C16" s="22" t="s">
        <v>250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6"/>
      <c r="Q16" s="21"/>
      <c r="R16" s="21"/>
      <c r="S16" s="21" t="s">
        <v>251</v>
      </c>
    </row>
    <row r="17" spans="1:19" ht="57" customHeight="1" x14ac:dyDescent="0.25">
      <c r="A17" s="26" t="s">
        <v>252</v>
      </c>
      <c r="B17" s="26" t="s">
        <v>253</v>
      </c>
      <c r="C17" s="70" t="s">
        <v>254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107"/>
      <c r="Q17" s="26"/>
      <c r="R17" s="26"/>
      <c r="S17" s="26"/>
    </row>
    <row r="18" spans="1:19" ht="54" customHeight="1" x14ac:dyDescent="0.25">
      <c r="A18" s="33" t="s">
        <v>255</v>
      </c>
      <c r="B18" s="34" t="s">
        <v>256</v>
      </c>
      <c r="C18" s="34" t="s">
        <v>257</v>
      </c>
      <c r="D18" s="108"/>
      <c r="E18" s="35">
        <v>1</v>
      </c>
      <c r="F18" s="109"/>
      <c r="G18" s="109"/>
      <c r="H18" s="109"/>
      <c r="I18" s="109"/>
      <c r="J18" s="108"/>
      <c r="K18" s="108"/>
      <c r="L18" s="108"/>
      <c r="M18" s="108"/>
      <c r="N18" s="108"/>
      <c r="O18" s="108"/>
      <c r="P18" s="108"/>
      <c r="Q18" s="110"/>
      <c r="R18" s="108"/>
      <c r="S18" s="108"/>
    </row>
    <row r="19" spans="1:19" ht="42.75" customHeight="1" x14ac:dyDescent="0.25">
      <c r="A19" s="33" t="s">
        <v>258</v>
      </c>
      <c r="B19" s="34" t="s">
        <v>259</v>
      </c>
      <c r="C19" s="34" t="s">
        <v>257</v>
      </c>
      <c r="D19" s="56"/>
      <c r="E19" s="111"/>
      <c r="F19" s="35">
        <v>1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10"/>
      <c r="R19" s="108"/>
      <c r="S19" s="108"/>
    </row>
    <row r="20" spans="1:19" ht="51" customHeight="1" x14ac:dyDescent="0.25">
      <c r="A20" s="33" t="s">
        <v>260</v>
      </c>
      <c r="B20" s="34" t="s">
        <v>261</v>
      </c>
      <c r="C20" s="34" t="s">
        <v>257</v>
      </c>
      <c r="D20" s="56"/>
      <c r="E20" s="111"/>
      <c r="F20" s="108"/>
      <c r="G20" s="35">
        <v>1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10"/>
      <c r="R20" s="108"/>
      <c r="S20" s="108"/>
    </row>
    <row r="21" spans="1:19" ht="59.1" customHeight="1" x14ac:dyDescent="0.25">
      <c r="A21" s="33" t="s">
        <v>262</v>
      </c>
      <c r="B21" s="34" t="s">
        <v>263</v>
      </c>
      <c r="C21" s="34" t="s">
        <v>264</v>
      </c>
      <c r="D21" s="56"/>
      <c r="E21" s="112">
        <v>2000</v>
      </c>
      <c r="F21" s="73"/>
      <c r="G21" s="73"/>
      <c r="H21" s="73"/>
      <c r="I21" s="113">
        <v>3000</v>
      </c>
      <c r="J21" s="73"/>
      <c r="K21" s="73"/>
      <c r="L21" s="113">
        <v>3000</v>
      </c>
      <c r="M21" s="108"/>
      <c r="N21" s="108"/>
      <c r="O21" s="108"/>
      <c r="P21" s="108"/>
      <c r="Q21" s="110"/>
      <c r="R21" s="108"/>
      <c r="S21" s="108"/>
    </row>
    <row r="22" spans="1:19" ht="59.1" customHeight="1" x14ac:dyDescent="0.25">
      <c r="A22" s="25" t="s">
        <v>265</v>
      </c>
      <c r="B22" s="26" t="s">
        <v>266</v>
      </c>
      <c r="C22" s="26" t="s">
        <v>267</v>
      </c>
      <c r="D22" s="56"/>
      <c r="E22" s="114"/>
      <c r="F22" s="26"/>
      <c r="G22" s="26"/>
      <c r="H22" s="26"/>
      <c r="I22" s="34"/>
      <c r="J22" s="26"/>
      <c r="K22" s="26"/>
      <c r="L22" s="34"/>
      <c r="M22" s="108"/>
      <c r="N22" s="108"/>
      <c r="O22" s="108"/>
      <c r="P22" s="108"/>
      <c r="Q22" s="110"/>
      <c r="R22" s="108"/>
      <c r="S22" s="108"/>
    </row>
    <row r="23" spans="1:19" ht="59.1" customHeight="1" x14ac:dyDescent="0.25">
      <c r="A23" s="33" t="s">
        <v>268</v>
      </c>
      <c r="B23" s="34" t="s">
        <v>269</v>
      </c>
      <c r="C23" s="34" t="s">
        <v>270</v>
      </c>
      <c r="D23" s="35">
        <v>1</v>
      </c>
      <c r="E23" s="114"/>
      <c r="F23" s="26"/>
      <c r="G23" s="26"/>
      <c r="H23" s="26"/>
      <c r="I23" s="34"/>
      <c r="J23" s="26"/>
      <c r="K23" s="26"/>
      <c r="L23" s="34"/>
      <c r="M23" s="108"/>
      <c r="N23" s="108"/>
      <c r="O23" s="108"/>
      <c r="P23" s="108"/>
      <c r="Q23" s="110"/>
      <c r="R23" s="108"/>
      <c r="S23" s="108"/>
    </row>
    <row r="24" spans="1:19" ht="59.1" customHeight="1" x14ac:dyDescent="0.25">
      <c r="A24" s="25" t="s">
        <v>271</v>
      </c>
      <c r="B24" s="34" t="s">
        <v>272</v>
      </c>
      <c r="C24" s="34" t="s">
        <v>273</v>
      </c>
      <c r="D24" s="35">
        <v>2</v>
      </c>
      <c r="E24" s="35">
        <v>3</v>
      </c>
      <c r="F24" s="26"/>
      <c r="G24" s="26"/>
      <c r="H24" s="26"/>
      <c r="I24" s="34"/>
      <c r="J24" s="26"/>
      <c r="K24" s="26"/>
      <c r="L24" s="34"/>
      <c r="M24" s="108"/>
      <c r="N24" s="108"/>
      <c r="O24" s="108"/>
      <c r="P24" s="108"/>
      <c r="Q24" s="110"/>
      <c r="R24" s="108"/>
      <c r="S24" s="108"/>
    </row>
    <row r="25" spans="1:19" ht="59.1" customHeight="1" x14ac:dyDescent="0.25">
      <c r="A25" s="33" t="s">
        <v>274</v>
      </c>
      <c r="B25" s="34" t="s">
        <v>275</v>
      </c>
      <c r="C25" s="34" t="s">
        <v>276</v>
      </c>
      <c r="D25" s="56"/>
      <c r="E25" s="56"/>
      <c r="F25" s="35">
        <v>2</v>
      </c>
      <c r="G25" s="35">
        <v>2</v>
      </c>
      <c r="H25" s="56"/>
      <c r="I25" s="34"/>
      <c r="J25" s="26"/>
      <c r="K25" s="26"/>
      <c r="L25" s="34"/>
      <c r="M25" s="108"/>
      <c r="N25" s="108"/>
      <c r="O25" s="108"/>
      <c r="P25" s="108"/>
      <c r="Q25" s="110"/>
      <c r="R25" s="108"/>
      <c r="S25" s="108"/>
    </row>
    <row r="26" spans="1:19" ht="59.1" customHeight="1" x14ac:dyDescent="0.25">
      <c r="A26" s="33" t="s">
        <v>277</v>
      </c>
      <c r="B26" s="34" t="s">
        <v>278</v>
      </c>
      <c r="C26" s="34" t="s">
        <v>279</v>
      </c>
      <c r="D26" s="56"/>
      <c r="E26" s="26"/>
      <c r="F26" s="26"/>
      <c r="G26" s="26"/>
      <c r="H26" s="26"/>
      <c r="I26" s="34"/>
      <c r="J26" s="35">
        <v>2</v>
      </c>
      <c r="K26" s="35">
        <v>2</v>
      </c>
      <c r="L26" s="35">
        <v>2</v>
      </c>
      <c r="M26" s="35">
        <v>2</v>
      </c>
      <c r="N26" s="35">
        <v>2</v>
      </c>
      <c r="O26" s="108"/>
      <c r="P26" s="108"/>
      <c r="Q26" s="110"/>
      <c r="R26" s="108"/>
      <c r="S26" s="108"/>
    </row>
    <row r="27" spans="1:19" ht="59.1" customHeight="1" x14ac:dyDescent="0.25">
      <c r="A27" s="33" t="s">
        <v>280</v>
      </c>
      <c r="B27" s="34" t="s">
        <v>272</v>
      </c>
      <c r="C27" s="34" t="s">
        <v>281</v>
      </c>
      <c r="D27" s="56"/>
      <c r="E27" s="35">
        <v>4</v>
      </c>
      <c r="F27" s="26"/>
      <c r="G27" s="26"/>
      <c r="H27" s="26"/>
      <c r="I27" s="34"/>
      <c r="J27" s="26"/>
      <c r="K27" s="26"/>
      <c r="L27" s="34"/>
      <c r="M27" s="108"/>
      <c r="N27" s="108"/>
      <c r="O27" s="108"/>
      <c r="P27" s="108"/>
      <c r="Q27" s="110"/>
      <c r="R27" s="108"/>
      <c r="S27" s="108"/>
    </row>
    <row r="28" spans="1:19" ht="59.1" customHeight="1" x14ac:dyDescent="0.25">
      <c r="A28" s="25" t="s">
        <v>282</v>
      </c>
      <c r="B28" s="34" t="s">
        <v>275</v>
      </c>
      <c r="C28" s="34" t="s">
        <v>283</v>
      </c>
      <c r="D28" s="35">
        <v>1</v>
      </c>
      <c r="E28" s="26"/>
      <c r="F28" s="26"/>
      <c r="G28" s="26"/>
      <c r="H28" s="26"/>
      <c r="I28" s="35">
        <v>2</v>
      </c>
      <c r="J28" s="56"/>
      <c r="K28" s="56"/>
      <c r="L28" s="56"/>
      <c r="M28" s="56"/>
      <c r="N28" s="56"/>
      <c r="O28" s="108"/>
      <c r="P28" s="108"/>
      <c r="Q28" s="110"/>
      <c r="R28" s="108"/>
      <c r="S28" s="108"/>
    </row>
    <row r="29" spans="1:19" ht="59.1" customHeight="1" x14ac:dyDescent="0.25">
      <c r="A29" s="33" t="s">
        <v>284</v>
      </c>
      <c r="B29" s="34" t="s">
        <v>285</v>
      </c>
      <c r="C29" s="34" t="s">
        <v>286</v>
      </c>
      <c r="D29" s="56"/>
      <c r="E29" s="26"/>
      <c r="F29" s="26"/>
      <c r="G29" s="26"/>
      <c r="H29" s="26"/>
      <c r="I29" s="35">
        <v>1</v>
      </c>
      <c r="J29" s="56"/>
      <c r="K29" s="56"/>
      <c r="L29" s="56"/>
      <c r="M29" s="56"/>
      <c r="N29" s="56"/>
      <c r="O29" s="108"/>
      <c r="P29" s="108"/>
      <c r="Q29" s="110"/>
      <c r="R29" s="108"/>
      <c r="S29" s="108"/>
    </row>
    <row r="30" spans="1:19" ht="54" customHeight="1" x14ac:dyDescent="0.25">
      <c r="A30" s="115" t="s">
        <v>287</v>
      </c>
      <c r="B30" s="34" t="s">
        <v>288</v>
      </c>
      <c r="C30" s="116" t="s">
        <v>289</v>
      </c>
      <c r="D30" s="56"/>
      <c r="E30" s="114"/>
      <c r="F30" s="26"/>
      <c r="G30" s="26"/>
      <c r="H30" s="26"/>
      <c r="I30" s="34"/>
      <c r="J30" s="26"/>
      <c r="K30" s="26"/>
      <c r="L30" s="34"/>
      <c r="M30" s="108"/>
      <c r="N30" s="108"/>
      <c r="O30" s="108"/>
      <c r="P30" s="108"/>
      <c r="Q30" s="110"/>
      <c r="R30" s="108"/>
      <c r="S30" s="108"/>
    </row>
    <row r="31" spans="1:19" ht="37.5" customHeight="1" x14ac:dyDescent="0.25">
      <c r="A31" s="33" t="s">
        <v>290</v>
      </c>
      <c r="B31" s="34" t="s">
        <v>291</v>
      </c>
      <c r="C31" s="116" t="s">
        <v>292</v>
      </c>
      <c r="D31" s="56"/>
      <c r="E31" s="56"/>
      <c r="F31" s="56"/>
      <c r="G31" s="56"/>
      <c r="H31" s="56"/>
      <c r="I31" s="35">
        <v>1</v>
      </c>
      <c r="J31" s="56"/>
      <c r="K31" s="56"/>
      <c r="L31" s="56"/>
      <c r="M31" s="56"/>
      <c r="N31" s="56"/>
      <c r="O31" s="56"/>
      <c r="P31" s="117"/>
      <c r="Q31" s="118"/>
      <c r="R31" s="118"/>
      <c r="S31" s="118"/>
    </row>
    <row r="32" spans="1:19" s="38" customFormat="1" ht="81.75" customHeight="1" x14ac:dyDescent="0.3">
      <c r="A32" s="119" t="s">
        <v>293</v>
      </c>
      <c r="B32" s="120" t="s">
        <v>294</v>
      </c>
      <c r="C32" s="116" t="s">
        <v>292</v>
      </c>
      <c r="D32" s="121"/>
      <c r="E32" s="121"/>
      <c r="F32" s="121"/>
      <c r="G32" s="121"/>
      <c r="H32" s="121"/>
      <c r="I32" s="121"/>
      <c r="J32" s="121"/>
      <c r="K32" s="121"/>
      <c r="L32" s="122">
        <v>1</v>
      </c>
      <c r="M32" s="121"/>
      <c r="N32" s="121"/>
      <c r="O32" s="48"/>
      <c r="P32" s="41"/>
      <c r="Q32" s="41"/>
      <c r="R32" s="123"/>
      <c r="S32" s="124"/>
    </row>
    <row r="33" spans="1:135" s="111" customFormat="1" ht="43.5" customHeight="1" x14ac:dyDescent="0.25">
      <c r="A33" s="33" t="s">
        <v>295</v>
      </c>
      <c r="B33" s="34" t="s">
        <v>296</v>
      </c>
      <c r="C33" s="56" t="s">
        <v>297</v>
      </c>
      <c r="D33" s="56"/>
      <c r="E33" s="56"/>
      <c r="F33" s="35">
        <v>1</v>
      </c>
      <c r="G33" s="56"/>
      <c r="H33" s="56"/>
      <c r="I33" s="56"/>
      <c r="J33" s="56"/>
      <c r="K33" s="56"/>
      <c r="L33" s="56"/>
      <c r="M33" s="56"/>
      <c r="N33" s="56"/>
      <c r="O33" s="56"/>
      <c r="P33" s="117"/>
      <c r="Q33" s="125"/>
      <c r="R33" s="125"/>
      <c r="S33" s="125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spans="1:135" s="111" customFormat="1" ht="36" customHeight="1" x14ac:dyDescent="0.25">
      <c r="A34" s="33" t="s">
        <v>298</v>
      </c>
      <c r="B34" s="34" t="s">
        <v>299</v>
      </c>
      <c r="C34" s="56" t="s">
        <v>297</v>
      </c>
      <c r="D34" s="35">
        <v>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117"/>
      <c r="Q34" s="126"/>
      <c r="R34" s="125"/>
      <c r="S34" s="125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spans="1:135" ht="50.1" customHeight="1" x14ac:dyDescent="0.25">
      <c r="A35" s="33" t="s">
        <v>300</v>
      </c>
      <c r="B35" s="34" t="s">
        <v>301</v>
      </c>
      <c r="C35" s="56" t="s">
        <v>297</v>
      </c>
      <c r="D35" s="56"/>
      <c r="E35" s="56"/>
      <c r="F35" s="56"/>
      <c r="G35" s="56"/>
      <c r="H35" s="35">
        <v>1</v>
      </c>
      <c r="I35" s="56"/>
      <c r="J35" s="56"/>
      <c r="K35" s="56"/>
      <c r="L35" s="56"/>
      <c r="M35" s="56"/>
      <c r="N35" s="56"/>
      <c r="O35" s="56"/>
      <c r="P35" s="117"/>
      <c r="Q35" s="126"/>
      <c r="R35" s="125"/>
      <c r="S35" s="125"/>
    </row>
    <row r="36" spans="1:135" ht="44.45" customHeight="1" x14ac:dyDescent="0.25">
      <c r="A36" s="21" t="s">
        <v>302</v>
      </c>
      <c r="B36" s="21" t="s">
        <v>303</v>
      </c>
      <c r="C36" s="22" t="s">
        <v>304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06"/>
      <c r="Q36" s="106"/>
      <c r="R36" s="21"/>
      <c r="S36" s="21" t="s">
        <v>251</v>
      </c>
    </row>
    <row r="37" spans="1:135" ht="52.5" customHeight="1" x14ac:dyDescent="0.25">
      <c r="A37" s="33" t="s">
        <v>305</v>
      </c>
      <c r="B37" s="34" t="s">
        <v>306</v>
      </c>
      <c r="C37" s="34" t="s">
        <v>307</v>
      </c>
      <c r="D37" s="108"/>
      <c r="E37" s="108"/>
      <c r="F37" s="35">
        <v>1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10"/>
      <c r="Q37" s="127"/>
      <c r="R37" s="108"/>
      <c r="S37" s="108"/>
    </row>
    <row r="38" spans="1:135" ht="39.950000000000003" customHeight="1" x14ac:dyDescent="0.25">
      <c r="A38" s="33" t="s">
        <v>308</v>
      </c>
      <c r="B38" s="34" t="s">
        <v>309</v>
      </c>
      <c r="C38" s="34" t="s">
        <v>310</v>
      </c>
      <c r="D38" s="108"/>
      <c r="E38" s="108"/>
      <c r="F38" s="35">
        <v>1</v>
      </c>
      <c r="G38" s="109"/>
      <c r="H38" s="109"/>
      <c r="I38" s="35">
        <v>1</v>
      </c>
      <c r="J38" s="108"/>
      <c r="K38" s="108"/>
      <c r="L38" s="35">
        <v>1</v>
      </c>
      <c r="M38" s="108"/>
      <c r="N38" s="108"/>
      <c r="O38" s="35">
        <v>1</v>
      </c>
      <c r="P38" s="110"/>
      <c r="Q38" s="127"/>
      <c r="R38" s="108"/>
      <c r="S38" s="108"/>
    </row>
    <row r="39" spans="1:135" ht="36" customHeight="1" x14ac:dyDescent="0.25">
      <c r="A39" s="33" t="s">
        <v>311</v>
      </c>
      <c r="B39" s="34" t="s">
        <v>312</v>
      </c>
      <c r="C39" s="34" t="s">
        <v>313</v>
      </c>
      <c r="D39" s="128"/>
      <c r="E39" s="128"/>
      <c r="F39" s="35">
        <v>1</v>
      </c>
      <c r="G39" s="128"/>
      <c r="H39" s="128"/>
      <c r="I39" s="35">
        <v>1</v>
      </c>
      <c r="J39" s="128"/>
      <c r="K39" s="128"/>
      <c r="L39" s="35">
        <v>1</v>
      </c>
      <c r="M39" s="128"/>
      <c r="N39" s="128"/>
      <c r="O39" s="128"/>
      <c r="P39" s="110"/>
      <c r="Q39" s="128"/>
      <c r="R39" s="128"/>
      <c r="S39" s="128"/>
    </row>
    <row r="40" spans="1:135" ht="30" customHeight="1" x14ac:dyDescent="0.3">
      <c r="A40" s="25" t="s">
        <v>314</v>
      </c>
      <c r="B40" s="26" t="s">
        <v>315</v>
      </c>
      <c r="C40" s="26" t="s">
        <v>316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8"/>
      <c r="P40" s="41"/>
      <c r="Q40" s="30"/>
      <c r="R40" s="31"/>
      <c r="S40" s="32"/>
    </row>
    <row r="41" spans="1:135" ht="30" customHeight="1" x14ac:dyDescent="0.25">
      <c r="A41" s="33" t="s">
        <v>317</v>
      </c>
      <c r="B41" s="34" t="s">
        <v>318</v>
      </c>
      <c r="C41" s="34" t="s">
        <v>319</v>
      </c>
      <c r="D41" s="35">
        <v>1</v>
      </c>
      <c r="E41" s="35">
        <v>1</v>
      </c>
      <c r="F41" s="35">
        <v>1</v>
      </c>
      <c r="G41" s="35">
        <v>1</v>
      </c>
      <c r="H41" s="35">
        <v>1</v>
      </c>
      <c r="I41" s="35">
        <v>1</v>
      </c>
      <c r="J41" s="35">
        <v>1</v>
      </c>
      <c r="K41" s="35">
        <v>1</v>
      </c>
      <c r="L41" s="35">
        <v>1</v>
      </c>
      <c r="M41" s="35">
        <v>1</v>
      </c>
      <c r="N41" s="35">
        <v>1</v>
      </c>
      <c r="O41" s="35">
        <v>1</v>
      </c>
      <c r="P41" s="110"/>
      <c r="Q41" s="128"/>
      <c r="R41" s="128"/>
      <c r="S41" s="128"/>
    </row>
    <row r="42" spans="1:135" s="38" customFormat="1" ht="40.5" customHeight="1" x14ac:dyDescent="0.3">
      <c r="A42" s="25" t="s">
        <v>320</v>
      </c>
      <c r="B42" s="26" t="s">
        <v>321</v>
      </c>
      <c r="C42" s="26" t="s">
        <v>322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41"/>
      <c r="Q42" s="30"/>
      <c r="R42" s="31"/>
      <c r="S42" s="32" t="s">
        <v>251</v>
      </c>
    </row>
    <row r="43" spans="1:135" s="111" customFormat="1" ht="43.5" customHeight="1" x14ac:dyDescent="0.25">
      <c r="A43" s="33" t="s">
        <v>323</v>
      </c>
      <c r="B43" s="34" t="s">
        <v>324</v>
      </c>
      <c r="C43" s="34" t="s">
        <v>325</v>
      </c>
      <c r="D43" s="35">
        <v>2</v>
      </c>
      <c r="E43" s="35">
        <v>2</v>
      </c>
      <c r="F43" s="35">
        <v>2</v>
      </c>
      <c r="G43" s="35">
        <v>2</v>
      </c>
      <c r="H43" s="35">
        <v>2</v>
      </c>
      <c r="I43" s="35">
        <v>2</v>
      </c>
      <c r="J43" s="35">
        <v>2</v>
      </c>
      <c r="K43" s="35">
        <v>2</v>
      </c>
      <c r="L43" s="35">
        <v>2</v>
      </c>
      <c r="M43" s="35">
        <v>2</v>
      </c>
      <c r="N43" s="35">
        <v>2</v>
      </c>
      <c r="O43" s="35">
        <v>2</v>
      </c>
      <c r="P43" s="11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spans="1:135" s="111" customFormat="1" ht="36" customHeight="1" x14ac:dyDescent="0.25">
      <c r="A44" s="33" t="s">
        <v>326</v>
      </c>
      <c r="B44" s="34" t="s">
        <v>327</v>
      </c>
      <c r="C44" s="34" t="s">
        <v>328</v>
      </c>
      <c r="D44" s="35">
        <v>12</v>
      </c>
      <c r="E44" s="35">
        <v>12</v>
      </c>
      <c r="F44" s="35">
        <v>12</v>
      </c>
      <c r="G44" s="35">
        <v>12</v>
      </c>
      <c r="H44" s="35">
        <v>12</v>
      </c>
      <c r="I44" s="35">
        <v>12</v>
      </c>
      <c r="J44" s="35">
        <v>12</v>
      </c>
      <c r="K44" s="35">
        <v>12</v>
      </c>
      <c r="L44" s="35">
        <v>12</v>
      </c>
      <c r="M44" s="35">
        <v>12</v>
      </c>
      <c r="N44" s="35">
        <v>12</v>
      </c>
      <c r="O44" s="35">
        <v>12</v>
      </c>
      <c r="P44" s="110"/>
      <c r="Q44" s="126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spans="1:135" s="111" customFormat="1" ht="41.25" customHeight="1" x14ac:dyDescent="0.25">
      <c r="A45" s="33" t="s">
        <v>329</v>
      </c>
      <c r="B45" s="34" t="s">
        <v>330</v>
      </c>
      <c r="C45" s="34" t="s">
        <v>331</v>
      </c>
      <c r="D45" s="35">
        <v>6</v>
      </c>
      <c r="E45" s="35">
        <v>6</v>
      </c>
      <c r="F45" s="35">
        <v>6</v>
      </c>
      <c r="G45" s="35">
        <v>7</v>
      </c>
      <c r="H45" s="35">
        <v>6</v>
      </c>
      <c r="I45" s="35">
        <v>6</v>
      </c>
      <c r="J45" s="35">
        <v>6</v>
      </c>
      <c r="K45" s="35">
        <v>7</v>
      </c>
      <c r="L45" s="35">
        <v>6</v>
      </c>
      <c r="M45" s="35">
        <v>6</v>
      </c>
      <c r="N45" s="35">
        <v>6</v>
      </c>
      <c r="O45" s="35">
        <v>7</v>
      </c>
      <c r="P45" s="11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spans="1:135" ht="44.25" customHeight="1" x14ac:dyDescent="0.25">
      <c r="A46" s="33" t="s">
        <v>332</v>
      </c>
      <c r="B46" s="34" t="s">
        <v>333</v>
      </c>
      <c r="C46" s="34" t="s">
        <v>334</v>
      </c>
      <c r="D46" s="35">
        <v>16</v>
      </c>
      <c r="E46" s="35">
        <v>16</v>
      </c>
      <c r="F46" s="35">
        <v>17</v>
      </c>
      <c r="G46" s="35">
        <v>16</v>
      </c>
      <c r="H46" s="35">
        <v>16</v>
      </c>
      <c r="I46" s="35">
        <v>17</v>
      </c>
      <c r="J46" s="35">
        <v>16</v>
      </c>
      <c r="K46" s="35">
        <v>16</v>
      </c>
      <c r="L46" s="35">
        <v>17</v>
      </c>
      <c r="M46" s="35">
        <v>16</v>
      </c>
      <c r="N46" s="35">
        <v>16</v>
      </c>
      <c r="O46" s="35">
        <v>17</v>
      </c>
      <c r="P46" s="110"/>
      <c r="Q46" s="129"/>
      <c r="R46" s="130"/>
      <c r="S46" s="130"/>
    </row>
    <row r="47" spans="1:135" s="38" customFormat="1" ht="63.75" customHeight="1" x14ac:dyDescent="0.3">
      <c r="A47" s="25" t="s">
        <v>335</v>
      </c>
      <c r="B47" s="26" t="s">
        <v>336</v>
      </c>
      <c r="C47" s="26" t="s">
        <v>337</v>
      </c>
      <c r="D47" s="27"/>
      <c r="E47" s="122">
        <v>1</v>
      </c>
      <c r="F47" s="27"/>
      <c r="G47" s="27"/>
      <c r="H47" s="27"/>
      <c r="I47" s="122">
        <v>1</v>
      </c>
      <c r="J47" s="27"/>
      <c r="K47" s="27"/>
      <c r="L47" s="27"/>
      <c r="M47" s="27"/>
      <c r="N47" s="27"/>
      <c r="O47" s="28"/>
      <c r="P47" s="41"/>
      <c r="Q47" s="30"/>
      <c r="R47" s="31"/>
      <c r="S47" s="32" t="s">
        <v>251</v>
      </c>
    </row>
    <row r="48" spans="1:135" ht="50.25" customHeight="1" x14ac:dyDescent="0.25">
      <c r="A48" s="33" t="s">
        <v>338</v>
      </c>
      <c r="B48" s="34" t="s">
        <v>339</v>
      </c>
      <c r="C48" s="34" t="s">
        <v>340</v>
      </c>
      <c r="D48" s="109"/>
      <c r="E48" s="108"/>
      <c r="F48" s="35">
        <v>1</v>
      </c>
      <c r="G48" s="108"/>
      <c r="H48" s="109"/>
      <c r="I48" s="109"/>
      <c r="J48" s="109"/>
      <c r="K48" s="109"/>
      <c r="L48" s="109"/>
      <c r="M48" s="109"/>
      <c r="N48" s="109"/>
      <c r="O48" s="109"/>
      <c r="P48" s="110"/>
      <c r="Q48" s="109"/>
      <c r="R48" s="109"/>
      <c r="S48" s="109"/>
    </row>
    <row r="49" spans="1:22" ht="50.25" customHeight="1" x14ac:dyDescent="0.25">
      <c r="A49" s="33" t="s">
        <v>341</v>
      </c>
      <c r="B49" s="34" t="s">
        <v>342</v>
      </c>
      <c r="C49" s="34" t="s">
        <v>340</v>
      </c>
      <c r="D49" s="35">
        <v>1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10"/>
      <c r="Q49" s="125"/>
      <c r="R49" s="125"/>
      <c r="S49" s="125"/>
    </row>
    <row r="50" spans="1:22" s="38" customFormat="1" ht="47.45" customHeight="1" x14ac:dyDescent="0.3">
      <c r="A50" s="25" t="s">
        <v>343</v>
      </c>
      <c r="B50" s="26" t="s">
        <v>344</v>
      </c>
      <c r="C50" s="26" t="s">
        <v>345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41"/>
      <c r="Q50" s="30"/>
      <c r="R50" s="31"/>
      <c r="S50" s="32" t="s">
        <v>251</v>
      </c>
    </row>
    <row r="51" spans="1:22" ht="49.5" x14ac:dyDescent="0.25">
      <c r="A51" s="33" t="s">
        <v>346</v>
      </c>
      <c r="B51" s="34" t="s">
        <v>347</v>
      </c>
      <c r="C51" s="34" t="s">
        <v>348</v>
      </c>
      <c r="D51" s="35">
        <v>1</v>
      </c>
      <c r="E51" s="35">
        <v>1</v>
      </c>
      <c r="F51" s="35">
        <v>1</v>
      </c>
      <c r="G51" s="35">
        <v>1</v>
      </c>
      <c r="H51" s="35">
        <v>1</v>
      </c>
      <c r="I51" s="35">
        <v>1</v>
      </c>
      <c r="J51" s="35">
        <v>1</v>
      </c>
      <c r="K51" s="35">
        <v>1</v>
      </c>
      <c r="L51" s="35">
        <v>1</v>
      </c>
      <c r="M51" s="35">
        <v>1</v>
      </c>
      <c r="N51" s="35">
        <v>1</v>
      </c>
      <c r="O51" s="35">
        <v>1</v>
      </c>
      <c r="P51" s="110"/>
      <c r="Q51" s="131"/>
      <c r="R51" s="132"/>
      <c r="S51" s="132"/>
    </row>
    <row r="52" spans="1:22" ht="43.5" customHeight="1" x14ac:dyDescent="0.25">
      <c r="A52" s="33" t="s">
        <v>349</v>
      </c>
      <c r="B52" s="34" t="s">
        <v>350</v>
      </c>
      <c r="C52" s="34" t="s">
        <v>348</v>
      </c>
      <c r="D52" s="35">
        <v>1</v>
      </c>
      <c r="E52" s="35">
        <v>1</v>
      </c>
      <c r="F52" s="35">
        <v>1</v>
      </c>
      <c r="G52" s="35">
        <v>1</v>
      </c>
      <c r="H52" s="35">
        <v>1</v>
      </c>
      <c r="I52" s="35">
        <v>1</v>
      </c>
      <c r="J52" s="35">
        <v>1</v>
      </c>
      <c r="K52" s="35">
        <v>1</v>
      </c>
      <c r="L52" s="35">
        <v>1</v>
      </c>
      <c r="M52" s="35">
        <v>1</v>
      </c>
      <c r="N52" s="35">
        <v>1</v>
      </c>
      <c r="O52" s="35">
        <v>1</v>
      </c>
      <c r="P52" s="133"/>
      <c r="Q52" s="134"/>
      <c r="R52" s="132"/>
      <c r="S52" s="132"/>
    </row>
    <row r="53" spans="1:22" ht="53.1" customHeight="1" x14ac:dyDescent="0.25">
      <c r="A53" s="25" t="s">
        <v>351</v>
      </c>
      <c r="B53" s="26" t="s">
        <v>352</v>
      </c>
      <c r="C53" s="26" t="s">
        <v>353</v>
      </c>
      <c r="D53" s="56"/>
      <c r="E53" s="56"/>
      <c r="F53" s="35">
        <v>6</v>
      </c>
      <c r="G53" s="35">
        <v>6</v>
      </c>
      <c r="H53" s="56"/>
      <c r="I53" s="56"/>
      <c r="J53" s="56"/>
      <c r="K53" s="56"/>
      <c r="L53" s="56"/>
      <c r="M53" s="56"/>
      <c r="N53" s="56"/>
      <c r="O53" s="56"/>
      <c r="P53" s="133"/>
      <c r="Q53" s="134"/>
      <c r="R53" s="132"/>
      <c r="S53" s="132"/>
    </row>
    <row r="54" spans="1:22" ht="82.5" x14ac:dyDescent="0.25">
      <c r="A54" s="33" t="s">
        <v>354</v>
      </c>
      <c r="B54" s="34" t="s">
        <v>355</v>
      </c>
      <c r="C54" s="34" t="s">
        <v>356</v>
      </c>
      <c r="D54" s="56"/>
      <c r="E54" s="56"/>
      <c r="F54" s="56"/>
      <c r="G54" s="35">
        <v>6</v>
      </c>
      <c r="H54" s="56"/>
      <c r="I54" s="56"/>
      <c r="J54" s="56"/>
      <c r="K54" s="56"/>
      <c r="L54" s="56"/>
      <c r="M54" s="56"/>
      <c r="N54" s="56"/>
      <c r="O54" s="56"/>
      <c r="P54" s="133"/>
      <c r="Q54" s="134"/>
      <c r="R54" s="132"/>
      <c r="S54" s="132"/>
    </row>
    <row r="55" spans="1:22" ht="49.5" x14ac:dyDescent="0.25">
      <c r="A55" s="33" t="s">
        <v>357</v>
      </c>
      <c r="B55" s="34" t="s">
        <v>358</v>
      </c>
      <c r="C55" s="135" t="s">
        <v>359</v>
      </c>
      <c r="D55" s="56"/>
      <c r="E55" s="56"/>
      <c r="F55" s="35">
        <v>6</v>
      </c>
      <c r="G55" s="56"/>
      <c r="H55" s="56"/>
      <c r="I55" s="56"/>
      <c r="J55" s="56"/>
      <c r="K55" s="56"/>
      <c r="L55" s="56"/>
      <c r="M55" s="56"/>
      <c r="N55" s="56"/>
      <c r="O55" s="56"/>
      <c r="P55" s="133"/>
      <c r="Q55" s="134"/>
      <c r="R55" s="132"/>
      <c r="S55" s="132"/>
    </row>
    <row r="56" spans="1:22" ht="33" x14ac:dyDescent="0.25">
      <c r="A56" s="25" t="s">
        <v>360</v>
      </c>
      <c r="B56" s="34" t="s">
        <v>361</v>
      </c>
      <c r="C56" s="34" t="s">
        <v>362</v>
      </c>
      <c r="D56" s="56"/>
      <c r="E56" s="35">
        <v>30</v>
      </c>
      <c r="F56" s="56"/>
      <c r="G56" s="56"/>
      <c r="H56" s="56"/>
      <c r="I56" s="35">
        <v>30</v>
      </c>
      <c r="J56" s="56"/>
      <c r="K56" s="56"/>
      <c r="L56" s="56"/>
      <c r="M56" s="56"/>
      <c r="N56" s="56"/>
      <c r="O56" s="56"/>
      <c r="P56" s="110"/>
      <c r="Q56" s="131"/>
      <c r="R56" s="132"/>
      <c r="S56" s="132"/>
    </row>
    <row r="57" spans="1:22" ht="54.75" customHeight="1" x14ac:dyDescent="0.25">
      <c r="A57" s="148"/>
      <c r="B57" s="148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49"/>
      <c r="R57" s="148"/>
      <c r="S57" s="150"/>
      <c r="T57" s="148"/>
      <c r="U57" s="148"/>
      <c r="V57" s="148"/>
    </row>
    <row r="58" spans="1:22" x14ac:dyDescent="0.25">
      <c r="Q58" s="136"/>
    </row>
    <row r="59" spans="1:22" x14ac:dyDescent="0.25">
      <c r="Q59" s="137"/>
    </row>
  </sheetData>
  <mergeCells count="14">
    <mergeCell ref="M14:O14"/>
    <mergeCell ref="P14:R14"/>
    <mergeCell ref="S14:S15"/>
    <mergeCell ref="C57:P57"/>
    <mergeCell ref="A1:S1"/>
    <mergeCell ref="A2:S2"/>
    <mergeCell ref="A3:S3"/>
    <mergeCell ref="A4:R4"/>
    <mergeCell ref="A14:A15"/>
    <mergeCell ref="B14:B15"/>
    <mergeCell ref="C14:C15"/>
    <mergeCell ref="D14:F14"/>
    <mergeCell ref="G14:I14"/>
    <mergeCell ref="J14:L14"/>
  </mergeCells>
  <pageMargins left="0.17" right="0.17" top="0.75" bottom="0.75" header="0.3" footer="0.3"/>
  <pageSetup paperSize="5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DGHSI</vt:lpstr>
      <vt:lpstr>SEGURIDAD SOCIAL</vt:lpstr>
      <vt:lpstr>'SEGURIDAD SOCIAL'!Área_de_impresión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 Espaillat</dc:creator>
  <cp:lastModifiedBy>Ada Ysabel Valenzuela Guerrero</cp:lastModifiedBy>
  <cp:lastPrinted>2024-02-23T15:18:44Z</cp:lastPrinted>
  <dcterms:created xsi:type="dcterms:W3CDTF">2023-09-07T20:10:32Z</dcterms:created>
  <dcterms:modified xsi:type="dcterms:W3CDTF">2024-02-23T15:42:53Z</dcterms:modified>
</cp:coreProperties>
</file>